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Z:\contractacio\Compres\CONTRACTES\CONTRACTES GENERATS\2025\0158 - 2025OSB0158 Subministrament reactius laboratori\LICITACIÓ\"/>
    </mc:Choice>
  </mc:AlternateContent>
  <xr:revisionPtr revIDLastSave="0" documentId="8_{C74F8964-5A5B-4E2B-8E2B-C7795527F606}" xr6:coauthVersionLast="47" xr6:coauthVersionMax="47" xr10:uidLastSave="{00000000-0000-0000-0000-000000000000}"/>
  <bookViews>
    <workbookView xWindow="3120" yWindow="1155" windowWidth="14745" windowHeight="11385" xr2:uid="{646D8B25-B840-4059-A892-5751C254EEA8}"/>
  </bookViews>
  <sheets>
    <sheet name="Lot 1 HACH"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94" i="1" l="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S10" i="1"/>
  <c r="N10" i="1"/>
  <c r="N9" i="1"/>
  <c r="S8" i="1"/>
  <c r="N8" i="1"/>
  <c r="N7" i="1"/>
  <c r="N6" i="1"/>
  <c r="N5" i="1"/>
  <c r="N4" i="1"/>
  <c r="N3" i="1"/>
  <c r="N96" i="1" s="1"/>
</calcChain>
</file>

<file path=xl/sharedStrings.xml><?xml version="1.0" encoding="utf-8"?>
<sst xmlns="http://schemas.openxmlformats.org/spreadsheetml/2006/main" count="445" uniqueCount="325">
  <si>
    <r>
      <t xml:space="preserve">1.- EN CAS D'OFERTAR EL PRODUCTE REFERENCIAT ÉS OBLIGATORI POSAR EL </t>
    </r>
    <r>
      <rPr>
        <b/>
        <sz val="11"/>
        <color rgb="FFFF0000"/>
        <rFont val="Aptos Narrow"/>
        <family val="2"/>
        <scheme val="minor"/>
      </rPr>
      <t>PREU UNITARI</t>
    </r>
    <r>
      <rPr>
        <sz val="11"/>
        <color theme="1"/>
        <rFont val="Aptos Narrow"/>
        <family val="2"/>
        <scheme val="minor"/>
      </rPr>
      <t xml:space="preserve"> EN LA TOTALITAT DELS ANYS (COLUMNA K, L, M). 
2.- SI NO S'OFERTA ÉS OBLIGATORI DEIXAR LES </t>
    </r>
    <r>
      <rPr>
        <b/>
        <sz val="11"/>
        <color rgb="FFFF0000"/>
        <rFont val="Aptos Narrow"/>
        <family val="2"/>
        <scheme val="minor"/>
      </rPr>
      <t>CEL.LES EN BLANC</t>
    </r>
    <r>
      <rPr>
        <sz val="11"/>
        <color theme="1"/>
        <rFont val="Aptos Narrow"/>
        <family val="2"/>
        <scheme val="minor"/>
      </rPr>
      <t xml:space="preserve">
</t>
    </r>
  </si>
  <si>
    <t>ITEM</t>
  </si>
  <si>
    <t>DESCRIPCIÓ</t>
  </si>
  <si>
    <t>REFERENCIA</t>
  </si>
  <si>
    <t>MARCA</t>
  </si>
  <si>
    <t>ESPECIFICACIONS</t>
  </si>
  <si>
    <t>TOTAL ATL</t>
  </si>
  <si>
    <t>Total 2023</t>
  </si>
  <si>
    <t>Total 2024</t>
  </si>
  <si>
    <t>Total 2025</t>
  </si>
  <si>
    <t>Preu 
unitari ofert 2023</t>
  </si>
  <si>
    <t>Preu
 unitari ofert 2024</t>
  </si>
  <si>
    <t>Preu 
unitari ofert 2025</t>
  </si>
  <si>
    <t>Import Total*</t>
  </si>
  <si>
    <t>Pressupost  de Licitació</t>
  </si>
  <si>
    <t>1.1</t>
  </si>
  <si>
    <t xml:space="preserve">Cubeta de muestra redonda 1 pulgada  </t>
  </si>
  <si>
    <t>HACH</t>
  </si>
  <si>
    <t>Cubeta de muestra,
 redonda de 1 pulgada, vidrio, 6 unidades
compatible con Pocket Colorimeter II</t>
  </si>
  <si>
    <t>1.2</t>
  </si>
  <si>
    <t>Cubeta de muestra cuadrada 1 pulgada</t>
  </si>
  <si>
    <t>Cubetas de muestra, cuadradas de 1 pulg., vidrio, 2 unidades
Longitud de camino óptico: 1 inch square
Material: Vidrio
Peso: 0,072 kg
Volumen / tamaño de embalaje: 2 uds. emparejadas</t>
  </si>
  <si>
    <t>1.3</t>
  </si>
  <si>
    <t>Cubetas TU5200</t>
  </si>
  <si>
    <t>LZV946</t>
  </si>
  <si>
    <t>Viales de muestra para turbidímetro láser de sobremesa para  TU5200</t>
  </si>
  <si>
    <t>1.4</t>
  </si>
  <si>
    <t>Kit mantenimiento CL17</t>
  </si>
  <si>
    <t>54443-00</t>
  </si>
  <si>
    <t xml:space="preserve">kit de Mantenimineto del analizador de cloro CL17 </t>
  </si>
  <si>
    <t>1.5</t>
  </si>
  <si>
    <t>Cubeta turbidimetro online</t>
  </si>
  <si>
    <t>Probeta para calibración, compatible para el turbidímetroHACH serie 1720, 1 L</t>
  </si>
  <si>
    <t>1.6</t>
  </si>
  <si>
    <t xml:space="preserve">Cubetas Muestra Pack 6 HACH, Turbidimetro 2100N </t>
  </si>
  <si>
    <t>20849-00</t>
  </si>
  <si>
    <t>Alcance del suministro: 6 cubetas con tapón 
Caudal de muestra: 30 mL 
Material: Vidrio 
Nota al pie: Para usar con los turbidímetros de laboratorio modelo Hach Ratio 18900, 2100N y 2100AN. 
Peso: 0,2 kg 
Volumen / tamaño de embalaje: 6 /pk</t>
  </si>
  <si>
    <t>Referències ofertades</t>
  </si>
  <si>
    <t>1.7</t>
  </si>
  <si>
    <t>Gateway conductimeter</t>
  </si>
  <si>
    <t>Conversor de señal analógico-digital compatible con todos los sensores de conductividad inductivos 3700 de HACH
Comunicación: MODBUS 
Diámetro: 34 mm 
Longitud: 175 mm 
Peso: 0,145 kg 
Rango de medición: 0,0 - 2000000 µS/cm 
Rango de temperatura de operación: -20 - 60 °C a 0-95% humedad relativa (sin condensación)</t>
  </si>
  <si>
    <t>Referències totals del lot</t>
  </si>
  <si>
    <t>1.8</t>
  </si>
  <si>
    <t>Gateway pH</t>
  </si>
  <si>
    <t>Gateway digital para conectar los sensores analógicos de pH y ORP a los controladores digitales SC 100 y SC 1000 de HACH.  Compatibilidad del electrodo: Todos los electrodos de pH y ORP de combinación con/sin toma de tierra líquida 
Comunicación: MODBUS 
Diámetro: 34 mm 
Longitud: 175 mm 
Peso: 0,145 kg 
Rango de temperatura de operación: -20 - 60 °C a 0-95% humedad relativa (sin condensación)</t>
  </si>
  <si>
    <t>Percentatge</t>
  </si>
  <si>
    <t>1.9</t>
  </si>
  <si>
    <t xml:space="preserve">Cubetas 50mm HACH DR2800 </t>
  </si>
  <si>
    <t xml:space="preserve"> LZP341</t>
  </si>
  <si>
    <t xml:space="preserve">Dimensiones (A x A x P):50 mm x 19.5 mm x 60 mm 
Longitud de camino óptico:50 mm rectangular 
Material:PMMA 
Volumen / tamaño de embalaje:10 uds. 7 ml, </t>
  </si>
  <si>
    <t>1.10</t>
  </si>
  <si>
    <t>Cubetas cloro (6x caja)</t>
  </si>
  <si>
    <t>1.11</t>
  </si>
  <si>
    <t>Lampara (Turbidimeter LR 1720E)</t>
  </si>
  <si>
    <t>18950-00</t>
  </si>
  <si>
    <t>Lámpara, GE 1630, para turbidímetros de bajo rango 1720D y 1720E</t>
  </si>
  <si>
    <t>1.12</t>
  </si>
  <si>
    <t>Cartucho desecante turbidimetros online TU5300</t>
  </si>
  <si>
    <t>LZY876</t>
  </si>
  <si>
    <t>Cartucho desecante para TU5300sc y TU5400sc</t>
  </si>
  <si>
    <t>1.13</t>
  </si>
  <si>
    <t>Cubeta sin sellado turbidimetros online TU5300</t>
  </si>
  <si>
    <t>LZY834</t>
  </si>
  <si>
    <t>Viales de repuesto para turbidímetros láser TU5300sc y TU5400sc</t>
  </si>
  <si>
    <t>1.14</t>
  </si>
  <si>
    <t xml:space="preserve">Cubetas Pack 6 unid Muestra HACH, Turbidimetro 2100P </t>
  </si>
  <si>
    <t>Cubetas de vidrio para 2100, 10 mL, 6 ud con tapones; vidrio; Para usar con los turbidímetros portátiles de Hach de la serie 2100</t>
  </si>
  <si>
    <t>1.15</t>
  </si>
  <si>
    <t>Dispensador de cloro libre</t>
  </si>
  <si>
    <t>Swiftest vial de reactivo y dispensador de DPD para la determinación de cloro libre</t>
  </si>
  <si>
    <t>1.16</t>
  </si>
  <si>
    <t>Electrodo pH online</t>
  </si>
  <si>
    <t>PC1R1A</t>
  </si>
  <si>
    <t>Electrodo combinado de pH 3/4", convertible, PPS</t>
  </si>
  <si>
    <t>1.17</t>
  </si>
  <si>
    <t xml:space="preserve"> Tubo recambio (CL17 Chlorine Analyzer, HACH)</t>
  </si>
  <si>
    <t xml:space="preserve"> 54108-00</t>
  </si>
  <si>
    <t xml:space="preserve">Tubos de recambio para analizador de cloro CL17. Descripción: 0.500” ID, 11/16” OD Longitud: 12 inches                             </t>
  </si>
  <si>
    <t>1.18</t>
  </si>
  <si>
    <t xml:space="preserve"> Recambio Tubo Hach CL17  (3.2 mm DI, 6.4 mm DE)</t>
  </si>
  <si>
    <t xml:space="preserve"> 43293-00 </t>
  </si>
  <si>
    <t>(3.2 mm DI, 6.4 mm DE)</t>
  </si>
  <si>
    <t>1.19</t>
  </si>
  <si>
    <t xml:space="preserve">Electrodo pH con conector S8  </t>
  </si>
  <si>
    <t>53 30</t>
  </si>
  <si>
    <t>Electrodo de pH de gran diafragma con conector S8. Elemento de referencia: Ag /AgCl, enfundado. Electrolito: Gel</t>
  </si>
  <si>
    <t>1.20</t>
  </si>
  <si>
    <t xml:space="preserve">Dimensiones (A x A x P):50 mm x 19.5 mm x 60 mm. Longitud de camino óptico:50 mm rectangular. Material:PMMA. Volumen / tamaño de embalaje:10 uds. 7 ml, </t>
  </si>
  <si>
    <t>1.21</t>
  </si>
  <si>
    <t>Lampara (Turbidimetro 2100N, HACH)</t>
  </si>
  <si>
    <t>Replacement Lamp for 2100N and 2100AN Lab Turbidimeters</t>
  </si>
  <si>
    <t>1.22</t>
  </si>
  <si>
    <t xml:space="preserve">Recambio Tubo Hach CL17 </t>
  </si>
  <si>
    <t xml:space="preserve"> 44253-00</t>
  </si>
  <si>
    <t>Tubo C-Flex, diámetro exterior de 2,4 mm, diámetro interior de 0,8 mm, 30 cm</t>
  </si>
  <si>
    <t>1.23</t>
  </si>
  <si>
    <t>Recambio Tubo Hach CL17</t>
  </si>
  <si>
    <t>42076-00</t>
  </si>
  <si>
    <t>Tubo C-Flex 0,125 OD / 0,062 ID long.13"</t>
  </si>
  <si>
    <t>1.24</t>
  </si>
  <si>
    <t xml:space="preserve">Recambio Tubo Hach CL17  </t>
  </si>
  <si>
    <t>42717-00</t>
  </si>
  <si>
    <t xml:space="preserve">Tubo recambio para equipo CL17 de la marca HACH. Descripción: 1/16" ID, 3/32" OD. Longitud (cantidad): 2.0 inches (4) </t>
  </si>
  <si>
    <t>1.25</t>
  </si>
  <si>
    <t>ICE-PIC 1 NTU Calibration/Verification Module</t>
  </si>
  <si>
    <t>Módulo de calibración / verificación 1 NTU ICE-PIC</t>
  </si>
  <si>
    <t>1.26</t>
  </si>
  <si>
    <t>Sonda pH portátil</t>
  </si>
  <si>
    <t>5050T</t>
  </si>
  <si>
    <t>Electrodo de pH relleno de gel de bajo coste con diafragma cerámico. Compensación de temperatura automática. Cuerpo de policarbonato. Rango de pH de 0 a 14, de 0 a 80 °C. Cable de 1 m. Para medidores portátiles.</t>
  </si>
  <si>
    <t>1.27</t>
  </si>
  <si>
    <t>Sonda conductividad portátil</t>
  </si>
  <si>
    <t>Célula de conductividad con electrodos de Pt y cuerpo de policarbonato. Constante de celda k=1 cm-1. Compensación de temperatura automática. Cable de 1 m. Para medidores portátiles. Intervalo de medida de 0,2 µS/cm a 200 mS/cm, de 0 a 80 °C. El electrodo es apto para aplicaciones acuosas en general.</t>
  </si>
  <si>
    <t>1.28</t>
  </si>
  <si>
    <t xml:space="preserve">Sonda pH multiparamétrico </t>
  </si>
  <si>
    <t>5014T</t>
  </si>
  <si>
    <t>Electrodo líquido de pH (rellenable) con 2 diafragmas cerámicos y barrera a iones de plata. Compensación de temperatura automática. Cuerpo de vidrio. Intervalo de pH de 0 a 14, de -10 a 100 °C. Cable de 1 m. Para medidor de sobremesa. Este electrodo de pH es apto para medios acuosos en general y para muestras que contengan sulfuros, azúcares reductores u otras sustancias que reaccionen con los iones de plata.</t>
  </si>
  <si>
    <t>1.29</t>
  </si>
  <si>
    <t>5052T</t>
  </si>
  <si>
    <t>Electrodo de pH relleno de gel con diafragma de PTFE anular poroso. Compensación de temperatura automática. Cuerpo de vidrio. Intervalo de pH de 0 a 14, de 0 a 100 °C. Cable de 1 m. Para medidores portátiles. El electrodo es apto para medios difíciles, por ejemplo, muestras de baja fuerza iónica, cremas o muestras viscosas. Mediciones a altas temperaturas de hasta 100 °C. Se suministra con un protector de funcionamiento para evitar roturas accidentales.</t>
  </si>
  <si>
    <t>1.30</t>
  </si>
  <si>
    <t>Sonda conductividad</t>
  </si>
  <si>
    <t>CRI5398.99</t>
  </si>
  <si>
    <t>Sensor de conductividad para celda de flujo, electrodos y
cuerpo de titanio. K=0,3, rango 0,5 - 80000 uS/cm. Conector
MP-5. Incluye sensor de temperatura Pt1000. Rosca PG13.5</t>
  </si>
  <si>
    <t>1.31</t>
  </si>
  <si>
    <t>Replacement halogen bulb for DR2700/DR2800/DR3800/Lico 500</t>
  </si>
  <si>
    <t>LZV565</t>
  </si>
  <si>
    <t>Lámpara halógena de repuesto para DR2700, DR2800, DR3800 y Lico 500</t>
  </si>
  <si>
    <t>1.32</t>
  </si>
  <si>
    <t>Herramienta de sustitución de la cubeta</t>
  </si>
  <si>
    <t>LZY906</t>
  </si>
  <si>
    <t>Tool, Vial Removal, TU5xxx</t>
  </si>
  <si>
    <t>1.33</t>
  </si>
  <si>
    <t>Set de montaje, que incluye: Tornillos de montaje (4x), tornillos para abrazaderas de tubo (2x) y abrazaderas de tubo (2x)</t>
  </si>
  <si>
    <t>LZY870</t>
  </si>
  <si>
    <t>Recambios para online serie TU5</t>
  </si>
  <si>
    <t>1.34</t>
  </si>
  <si>
    <t>Sellado, cabezal</t>
  </si>
  <si>
    <t>LZV969</t>
  </si>
  <si>
    <t>1.35</t>
  </si>
  <si>
    <t>Sellado, cubeta</t>
  </si>
  <si>
    <t>LZY918</t>
  </si>
  <si>
    <t>1.36</t>
  </si>
  <si>
    <t>Jeringa con tubo, calibración y verificación</t>
  </si>
  <si>
    <t>LZY953</t>
  </si>
  <si>
    <t>1.37</t>
  </si>
  <si>
    <t>Paño de microfibra, limpieza de la cubeta</t>
  </si>
  <si>
    <t>LZY945</t>
  </si>
  <si>
    <t>1.38</t>
  </si>
  <si>
    <t>Sonda de inmersión In 61</t>
  </si>
  <si>
    <t>Recambio de sonda redox para analizador online</t>
  </si>
  <si>
    <t>1.39</t>
  </si>
  <si>
    <t>Kit de verificación de la calibración del CL17sc</t>
  </si>
  <si>
    <t>El kit de verificación de la calibración del CL17sc incluye dos botellas de agua desionizada (500 mL), un patrón de cloro (ampolla de 20 mL), un dispositivo para romper ampollas, una jeringa (50 mL), tubos y conectores.</t>
  </si>
  <si>
    <t>1.40</t>
  </si>
  <si>
    <t>TL23 Series Turbidimeter Lamp Assembly</t>
  </si>
  <si>
    <t>recambio de lámpara para turbidímetros serie TL23</t>
  </si>
  <si>
    <t>1.41</t>
  </si>
  <si>
    <t>CL17sc Cell Cleaning Kit (ácido sulfúrico 5.25 N, 100 mL con cuentagotas más bastoncillos)</t>
  </si>
  <si>
    <t>El kit de limpieza de la celda incluye: Ácido sulfúrico, 5,25 N, 100 mL, frasco cuentagotas y bastoncillos de algodón (10 unidades)</t>
  </si>
  <si>
    <t>1.42</t>
  </si>
  <si>
    <t>Kit de tubos: Set de tubos con tapa y barra agitadora para CL17</t>
  </si>
  <si>
    <t>El kit de tubos para CL17sc incluye un conjunto de tubos montados previamente, una barra agitadora magnética e instrucciones para el usuario.</t>
  </si>
  <si>
    <t>1.43</t>
  </si>
  <si>
    <t>Kit de instalación con regulador de presión</t>
  </si>
  <si>
    <t>Kit de instalación con regulador de presión para analizadores onlines de cloro CL17sc</t>
  </si>
  <si>
    <t>1.44</t>
  </si>
  <si>
    <t>Adaptador de tubos, DE de 6 mm a ¼ pulg</t>
  </si>
  <si>
    <t xml:space="preserve">              09184=A=4020               </t>
  </si>
  <si>
    <t>tubos recambio para analizador online CL17 sc</t>
  </si>
  <si>
    <t>1.45</t>
  </si>
  <si>
    <t>Cable coaxial, 25 m, conector AS9</t>
  </si>
  <si>
    <t>CRI1025.99</t>
  </si>
  <si>
    <t>cable coaxial con conexión AS9 para sondas online</t>
  </si>
  <si>
    <t>1.46</t>
  </si>
  <si>
    <t>Sonda de PVC de longitud 1600 mm</t>
  </si>
  <si>
    <t>1.47</t>
  </si>
  <si>
    <t>Sonda de Redox</t>
  </si>
  <si>
    <t>Electrodo redox de platino con gran diafragma de PTFE poroso. El 53 50 es un electrodo de platino con un gran diafragma anular de PTFE poroso. Es de bajo mantenimiento ya que no precisa el control y relleno periódico de electrolito. Facilita el contacto entre electrolito y muestra. El elemento de referencia enfundado es muy inaccesible a la contaminación causada por iones externos.</t>
  </si>
  <si>
    <t>1.48</t>
  </si>
  <si>
    <t>Sonda conductivitat</t>
  </si>
  <si>
    <t>CDC40101</t>
  </si>
  <si>
    <t>Intellical CDC401, célula de conductividad de grafito de 4 polos, para uso en laboratorio, cable de 1 metro</t>
  </si>
  <si>
    <t>1.49</t>
  </si>
  <si>
    <t xml:space="preserve">Sonda pH </t>
  </si>
  <si>
    <t>PHC10101</t>
  </si>
  <si>
    <t>Electrodo de pH Intellical PHC101 para laboratorio, bajo mantenimiento, relleno de gel, cable de 1 metro</t>
  </si>
  <si>
    <t>1.50</t>
  </si>
  <si>
    <t>Sonda de oxígeno disuelto</t>
  </si>
  <si>
    <t>LDO10101</t>
  </si>
  <si>
    <t>Sonda Intellical de oxígeno disuelto (OD) luminiscente/óptica para laboratorio, cable de 1 metro</t>
  </si>
  <si>
    <t>1.51</t>
  </si>
  <si>
    <t>Kit lámpara de repuesto para turbidímetro portátil de la serie 2100</t>
  </si>
  <si>
    <t>1.52</t>
  </si>
  <si>
    <t>Funda protectora para medidor portátil de la serie HQ</t>
  </si>
  <si>
    <t>LEZ015.99.A004A</t>
  </si>
  <si>
    <t>accesorio fácil de instalar que se adapta a la funda y al medidor portátil de la serie HQ para proporcionar un soporte y una protección adicionales en el campo.</t>
  </si>
  <si>
    <t>1.53</t>
  </si>
  <si>
    <t>Paño lubricante</t>
  </si>
  <si>
    <t>para aplicar aceite de silicona a las cubetas de muestra del turbidímetro.</t>
  </si>
  <si>
    <t>1.54</t>
  </si>
  <si>
    <t>FTG, REDUCER ELBOW- 5/16" OD x 1/4" OD</t>
  </si>
  <si>
    <t>recambio para analizador online CL17</t>
  </si>
  <si>
    <t>1.55</t>
  </si>
  <si>
    <t>Recambio Tubo Hach CL17  (1/32'' diam int, 3/32'' diam ext)</t>
  </si>
  <si>
    <t>1.56</t>
  </si>
  <si>
    <t>Tapones para botella reactivos CL17(Tubing cap for CL17)</t>
  </si>
  <si>
    <t>BYG151</t>
  </si>
  <si>
    <t>1.57</t>
  </si>
  <si>
    <t>Tubo recambio 125 OD X .062 ID</t>
  </si>
  <si>
    <t>4552400A</t>
  </si>
  <si>
    <t>TBG POLYETHYL .125 OD X .062 ID, NO T FDA CONTROLLED</t>
  </si>
  <si>
    <t>1.58</t>
  </si>
  <si>
    <t>Electrodo selectivo de iones (ISE) de sodio (Na⁺) Intellical ISENa381, cable de 1 metro</t>
  </si>
  <si>
    <t>ISENA38101</t>
  </si>
  <si>
    <t>Electrodo combinado ISE de sodio Intellical ISENa381 con botella de empapador de almacenamiento, cable de 1 m, una botella de solución de recarga de electrolito NH4Cl de 0,02 M (60 mL), certificado de calibración y manual de usuario básico.</t>
  </si>
  <si>
    <t>1.59</t>
  </si>
  <si>
    <t>Agitador para análisis de surfactantes</t>
  </si>
  <si>
    <t>LS120</t>
  </si>
  <si>
    <t>Para la extracción de la fase orgánica, orificios para 8 cubetas, apagado automático.</t>
  </si>
  <si>
    <t>1.60</t>
  </si>
  <si>
    <t>Cable de extensión digital de 1 m</t>
  </si>
  <si>
    <t>Para uso con registrador de caudal FL1500 y sensor de pH digital</t>
  </si>
  <si>
    <t>1.61</t>
  </si>
  <si>
    <t>Vial compartment wiper para turbidimetros online (10 bastones x sobre)</t>
  </si>
  <si>
    <t>LZY910</t>
  </si>
  <si>
    <t>1.62</t>
  </si>
  <si>
    <t>Sensor digital de conductividad</t>
  </si>
  <si>
    <t>D3412,99</t>
  </si>
  <si>
    <t>Caudal de muestra: 0 - 3 m/s 
Comunicación: Modbus 
Condiciones de almacenamiento: -30 °C - 70 °C 
Conexión de cable: Poliéster reforzado con fibra de vidrio 
Conexión de proceso: 0.75 " rosca NPT 
Constante de celda: 1.00 cm-1 
Constante de recipiente: 1.00 si está montada en una cámara de flujo 8318 
Diámetro: 20 mm 
Distancia de transmisión: 100 m max.
1000 max. when used with a termination box 
Exactitud: ±2 % of reading above 200 µS/cm 
Exactitud de la Conductividad: ± 2 % de la lectura 
Exactitud de la temperatura: ± 0.1 °C 
Humedad relativa: 0 - 95 % sin condensación 
Longitud: 114.5 mm 
Material: Polyester black, graphite 
Materiales en contacto con la muestra: Polyester black, graphite 
Notas especiales: Compuesto por: 
sensor 8312
AD gateway 6120700
cable analógico 5 m 
cable digital 1 m 
Principio de medición: 2 electrodos en contacto para medir conductividad 
Protección de la carcasa (IP): IP65 
Rango de medición: 1 - 2000 µS/cm 
  -20 - 125 °C 
Rango de presión: Máx. 10 bar 
Rango de temperatura de operación: -20 - 60 °C a 0 - 95% humedad relativa (sin-condensación) 
Repetibilidad: ± 0.4 ppb o 1 % , lo que sea mayor 
Sensibilidad: ±0.5 % of reading 
Sensor de temperatura: Pt1000 
Tiempo de respuesta: &lt; 30 s</t>
  </si>
  <si>
    <t>1.63</t>
  </si>
  <si>
    <t>Sonda de conductividad</t>
  </si>
  <si>
    <t>D3725E2T.99</t>
  </si>
  <si>
    <t>Sonda de conductividad compatible con equipos HACH de la serie SC 60 i SC 100.
Caudal de muestra: Máx. 3 m/s 
Longitud: 127 mm 
Longitud de cable: 6 m 
Material: Polipropileno (PP) 
Materiales en contacto con la muestra: Polipropileno 
Notas especiales: Compuesto por un sensor analógico 3725E2T con cable fijo de 6 m, gateway AD y cable digital de 1 m. 
Profundidad de inmersión: 79.2 mm 
Rango de medición: 200 µS/cm - 2000 mS/cm 
Rango de presión: 6,9 bar a 100 °C 
Rango de temperatura de operación: -10 - 100 °C (Sensor: limitado por el material del cuerpo) 
Sensor de temperatura: Pt1000 RTD</t>
  </si>
  <si>
    <t>1.64</t>
  </si>
  <si>
    <t>Z-08311-A-0000</t>
  </si>
  <si>
    <t>Sonda de conductividad compatible con equipos HACH de la serie SC 60 i SC 100.
Conexión de cable: Poliéster reforzado con fibra de vidrio 
Conexión de proceso: 0.75 " Rosca NPT 
Constante de celda: 0,1 cm-1 
Constante de recipiente: 1.00 si se monta en una cámara de flujo Polymetron 8318 
Diámetro: 16 mm 
Longitud: 119.5 mm 
Principio de medición: 2EL conductivo 
Protección de la carcasa (IP): IP65 
Rango de medición: 1 - 2000 µS/cm 
Rango de presión: Máx. 10 bar 
Rango de temperatura de operación: 125 °C máximo 
Sensor de temperatura: Pt100 
Velocidad de flujo: Mínimo: 100 mL/min (6 L/h) con una muestra homogénea de flujo o 330 mL/min (20 L/h)</t>
  </si>
  <si>
    <t>1.65</t>
  </si>
  <si>
    <t>Z-08312-A-0000</t>
  </si>
  <si>
    <t>Sonda de conductividad compatible con equipos HACH de la serie SC 60 i SC 100.
Conexión de proceso: 0.75 " Rosca NPT 
Constante de celda: 1.00 cm-1 
Constante de recipiente: 1.00 si se monta en una cámara de flujo 8318 
Diámetro: 20 mm 
Longitud: 114.5 mm 
Principio de medición: 2EL conductivo 
Protección de la carcasa (IP): IP65 
Rango de medición: 1 - 20000 µS/cm 
Rango de presión: Máx. 10 bar 
Rango de temperatura de operación: 125 °C máximo 
Sensor de temperatura: Pt100 
Velocidad de flujo: Minimum: 100 mL/min (6 L/h) with homogeneous flow sample or 330 mL/min (20 L/h)</t>
  </si>
  <si>
    <t>1.66</t>
  </si>
  <si>
    <t>Sonda ORP</t>
  </si>
  <si>
    <t>08351-C-0000</t>
  </si>
  <si>
    <t>Sonda de ORP compatible con equipos HACH de la serie SC 60 i SC 100.
Aplicación: ORP a altas temperaturas 
Conector: Fixed cable 
Conexión de proceso: 0,75 " rosca NPT en ambos extremos 
Deriva: &lt;3 mV/semana 
Electrodo de referencia: None 
Electrolito: Electrolito de polímero, KNO3 y KCl 
Impedancia: Impedancia referencia @ 25 °C: &lt;50 kΩ
Impedancia vidrio @ 25 °C: Platino 
Longitud: 150 mm 
Longitud de cable: 10 m cable integrado 
Material: Material del cuerpo de la sonda: PPS 
Peso: 0,62 kg 
Rango de medición: -1500 mV - 1500 mV 
Rango de presión: 3,5 bar a 110 °C 
  Máx. 10 bar a 80 °C 
Rango de temperatura de operación: 0 - 110 °C 
Sensor de temperatura: PT1000</t>
  </si>
  <si>
    <t>1.67</t>
  </si>
  <si>
    <t>Electrodo de pH Intellical para laboratorio de calidad de agua</t>
  </si>
  <si>
    <t>PHC28101</t>
  </si>
  <si>
    <t xml:space="preserve">Cable de 1 metro </t>
  </si>
  <si>
    <t>1.68</t>
  </si>
  <si>
    <t xml:space="preserve"> Electrodo de pH de vidrio rellenable intellical para laboratorio, mediciones de superficies, red Rod, cable de un metro</t>
  </si>
  <si>
    <t>PHC72901</t>
  </si>
  <si>
    <t>1.69</t>
  </si>
  <si>
    <t>Sonda pH</t>
  </si>
  <si>
    <t>Z-08350-A-0000</t>
  </si>
  <si>
    <t>Sonda de pH compatible con equipos HACH de la serie SC 60 i SC 100.
Deriva: &lt; 2 mV/week no-acumulativa 
Diafragma: Unión plana PTFE 
Diámetro: 30 mm 
Electrolito: KNO3 y KCl 
Exactitud: 0,05 pH a 25 °C 
Longitud: 142.5 mm 
Longitud de cable: 10 m 
Material: Vidrio 
Notas especiales: No apta para muestras de agua que contienen fluoruros pH&lt;6 
  Termistor de temperatura sin contacto con el medio (interno) 
Rango de medición: 0 - 14 
Rango de presión: 10 a 80 ºC 
  3,5 a 110 ºC 
Rango de temperatura de operación: 110 °C máximo 
Rosca del sensor: 0.75" NPT at both sensor ends 
Tiempo de respuesta: 10 s</t>
  </si>
  <si>
    <t>1.70</t>
  </si>
  <si>
    <t>Tovalloletes per espectrofotòmetre (Wipes, Disposable, 11 x 22 cm, 280/pk)</t>
  </si>
  <si>
    <t>Para la limpieza de superfícies críticas.</t>
  </si>
  <si>
    <t>1.71</t>
  </si>
  <si>
    <t>Kit de mantenimiento (para instrumentos vendidos después de marzo del año 2000). Consta de tubos de reactivos (no ilustrado), tapones de reactivos y accesorios que se deben cambiar una vez al año. </t>
  </si>
  <si>
    <t>1.72</t>
  </si>
  <si>
    <t>Lente verificación sondas UVAS online (Ultravioleta online)</t>
  </si>
  <si>
    <t>LZX396</t>
  </si>
  <si>
    <t>1.73</t>
  </si>
  <si>
    <t>Rasqueta de limpieza manual turbidímetros láser</t>
  </si>
  <si>
    <t>LZY903</t>
  </si>
  <si>
    <t>Para turbidímetros láser TU5200, TU5300sc y TU5400cs</t>
  </si>
  <si>
    <t>1.74</t>
  </si>
  <si>
    <t xml:space="preserve">Electrode pH sobre taula per Sension + </t>
  </si>
  <si>
    <t>LZW5010T.97.002</t>
  </si>
  <si>
    <t>Per analitzador de sobretaula Sension+ PH3</t>
  </si>
  <si>
    <t>1.75</t>
  </si>
  <si>
    <t xml:space="preserve">Cèl·lula de conductivitat sobretaula per Sension + </t>
  </si>
  <si>
    <t>LZW5070.97.0002</t>
  </si>
  <si>
    <t>Per analitzador de sobretaula Sension+ EC7</t>
  </si>
  <si>
    <t>1.76</t>
  </si>
  <si>
    <t>Sonda Oxígeno LDO101</t>
  </si>
  <si>
    <t>1.77</t>
  </si>
  <si>
    <t>Cápsula de sensor LDO para electrodos LDO- INTELLICAL</t>
  </si>
  <si>
    <t>1.78</t>
  </si>
  <si>
    <t>Kit protector para sonda LDO estándar Intellical</t>
  </si>
  <si>
    <t>1.79</t>
  </si>
  <si>
    <t>Tubing Conversion Kit, Ultraturb to TU5300sc or TU5400sc</t>
  </si>
  <si>
    <t>LZY912</t>
  </si>
  <si>
    <t xml:space="preserve">Recanvis de connectors de tubs per analitzadors online de terbolesa TU5300sc </t>
  </si>
  <si>
    <t>1.80</t>
  </si>
  <si>
    <t>PHC201</t>
  </si>
  <si>
    <t>Electrodo de pH Intellical PHC201 para laboratorio, multiuso, relleno de gel, cable de 3 metros</t>
  </si>
  <si>
    <t>1.81</t>
  </si>
  <si>
    <t>PHC72501</t>
  </si>
  <si>
    <t>Electrodo de pH de vidrio rellenable Intellical PHC725 para laboratorio, baja fuerza iónica, RedRod, cable de 1 metro</t>
  </si>
  <si>
    <t>1.82</t>
  </si>
  <si>
    <t>PHC70501</t>
  </si>
  <si>
    <t>Electrodo de pH de vidrio rellenable Intellical PHC705 para laboratorio, multiuso, RedRod, cable de 1 metro</t>
  </si>
  <si>
    <t>1.83</t>
  </si>
  <si>
    <t>Botella con tapón, DBO, 300 mL</t>
  </si>
  <si>
    <t xml:space="preserve"> Botella de vidrio de borosilicato con labio acampanado y tapón de vidrio esmerilado para impedir la entrada de aire y para aportar estanqueidad. Área con marca de escarcha. Tapón incluido (tamaños de 60 y 300 mL). Las botellas serializadas son secuenciales y están serigrafiadas.</t>
  </si>
  <si>
    <t>1.84</t>
  </si>
  <si>
    <t>Intellical Cápsula del sensor de recambio para sondas LDO</t>
  </si>
  <si>
    <t>Para uso con las sondas ópticas de oxígeno disuelto IntelliCAL LDO de Hach. Incluye iButton y tapa del sensor.</t>
  </si>
  <si>
    <t>1.85</t>
  </si>
  <si>
    <t>Kit incluye una cubierta y un collarín de bloqueo para las sondas Intellical LDO estándar.</t>
  </si>
  <si>
    <t>1.86</t>
  </si>
  <si>
    <t>ULTRATURB plus sc Set de rasquetas</t>
  </si>
  <si>
    <t>LZV275</t>
  </si>
  <si>
    <t>1.87</t>
  </si>
  <si>
    <t>Set de juntas para Ultraturb</t>
  </si>
  <si>
    <t>LZP782</t>
  </si>
  <si>
    <t>1.88</t>
  </si>
  <si>
    <t>Regulador de caudal para turbidímetros TU5300sc</t>
  </si>
  <si>
    <t>LZY963</t>
  </si>
  <si>
    <t>1.89</t>
  </si>
  <si>
    <t>Kit de accesorios (de conexión)</t>
  </si>
  <si>
    <t>LZP816</t>
  </si>
  <si>
    <t>1.90</t>
  </si>
  <si>
    <t>Cable de extensión digital para sensores SC, 5 m</t>
  </si>
  <si>
    <t>LZX848</t>
  </si>
  <si>
    <t>1.91</t>
  </si>
  <si>
    <t>Ultraturb sc Set de jeringa para calibración</t>
  </si>
  <si>
    <t>LZV451</t>
  </si>
  <si>
    <t>1.92</t>
  </si>
  <si>
    <t>Soporte de limpiaparabrisas, ULTRATURB agua de mar sc</t>
  </si>
  <si>
    <t>LZV842</t>
  </si>
  <si>
    <t>TOTAL LOT *</t>
  </si>
  <si>
    <t>* El total de l'oferta s’utilitzarà als únics efectes de poder comparar ofertes i determinar la puntuació de cada oferta, però en cap cas serà limitativa de l’import a consumir, el qual ve determinat pel valor estimat publicat. És a dir, que en cas de rebaixa dels diferents preus unitaris en la licitació, en execució del mateix només suposa una limitació el valor estimat fixat, podent-se adjudicar més unitats de producte de les previstes en els plecs fins exhaurir aquest pressupost.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</si>
</sst>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FF0000"/>
      <name val="Aptos Narrow"/>
      <family val="2"/>
      <scheme val="minor"/>
    </font>
    <font>
      <b/>
      <sz val="12"/>
      <color rgb="FF000000"/>
      <name val="Calibri"/>
      <family val="2"/>
    </font>
    <font>
      <b/>
      <sz val="12"/>
      <color rgb="FF000000"/>
      <name val="Aptos Narrow"/>
      <family val="2"/>
      <scheme val="minor"/>
    </font>
    <font>
      <b/>
      <sz val="12"/>
      <color theme="8" tint="-0.499984740745262"/>
      <name val="Aptos Narrow"/>
      <family val="2"/>
      <scheme val="minor"/>
    </font>
    <font>
      <sz val="11"/>
      <name val="Calibri"/>
      <family val="2"/>
    </font>
    <font>
      <sz val="11"/>
      <color rgb="FF000000"/>
      <name val="Aptos Narrow"/>
      <family val="2"/>
      <scheme val="minor"/>
    </font>
    <font>
      <sz val="12"/>
      <name val="Calibri"/>
      <family val="2"/>
    </font>
    <font>
      <sz val="11"/>
      <color rgb="FF000000"/>
      <name val="Calibri"/>
      <family val="2"/>
    </font>
    <font>
      <sz val="11"/>
      <color rgb="FF000000"/>
      <name val="Calibri"/>
      <family val="2"/>
      <charset val="1"/>
    </font>
    <font>
      <sz val="11"/>
      <color rgb="FF242424"/>
      <name val="Segoe UI"/>
      <family val="2"/>
    </font>
    <font>
      <sz val="12"/>
      <color rgb="FF000000"/>
      <name val="Aptos Narrow"/>
      <family val="2"/>
      <scheme val="minor"/>
    </font>
    <font>
      <sz val="10"/>
      <name val="Arial"/>
    </font>
    <font>
      <sz val="11"/>
      <color rgb="FF242424"/>
      <name val="Aptos Narrow"/>
      <charset val="1"/>
    </font>
    <font>
      <b/>
      <sz val="14"/>
      <color rgb="FF000000"/>
      <name val="Aptos Narrow"/>
      <family val="2"/>
      <scheme val="minor"/>
    </font>
    <font>
      <b/>
      <sz val="14"/>
      <color theme="1"/>
      <name val="Aptos Narrow"/>
      <family val="2"/>
      <scheme val="minor"/>
    </font>
    <font>
      <b/>
      <sz val="12"/>
      <color rgb="FF000000"/>
      <name val="Arial"/>
      <family val="2"/>
    </font>
    <font>
      <b/>
      <sz val="12"/>
      <color theme="1"/>
      <name val="Arial"/>
      <family val="2"/>
    </font>
  </fonts>
  <fills count="10">
    <fill>
      <patternFill patternType="none"/>
    </fill>
    <fill>
      <patternFill patternType="gray125"/>
    </fill>
    <fill>
      <patternFill patternType="solid">
        <fgColor theme="3" tint="0.79998168889431442"/>
        <bgColor indexed="64"/>
      </patternFill>
    </fill>
    <fill>
      <patternFill patternType="solid">
        <fgColor rgb="FF00B0F0"/>
        <bgColor rgb="FF000000"/>
      </patternFill>
    </fill>
    <fill>
      <patternFill patternType="solid">
        <fgColor rgb="FFFFFFFF"/>
        <bgColor indexed="64"/>
      </patternFill>
    </fill>
    <fill>
      <patternFill patternType="solid">
        <fgColor theme="3" tint="0.59999389629810485"/>
        <bgColor indexed="64"/>
      </patternFill>
    </fill>
    <fill>
      <patternFill patternType="solid">
        <fgColor rgb="FF92D050"/>
        <bgColor indexed="64"/>
      </patternFill>
    </fill>
    <fill>
      <patternFill patternType="solid">
        <fgColor rgb="FFFFFFFF"/>
        <bgColor rgb="FF000000"/>
      </patternFill>
    </fill>
    <fill>
      <patternFill patternType="solid">
        <fgColor theme="0"/>
        <bgColor indexed="64"/>
      </patternFill>
    </fill>
    <fill>
      <patternFill patternType="solid">
        <fgColor theme="6" tint="0.59996337778862885"/>
        <bgColor indexed="64"/>
      </patternFill>
    </fill>
  </fills>
  <borders count="39">
    <border>
      <left/>
      <right/>
      <top/>
      <bottom/>
      <diagonal/>
    </border>
    <border>
      <left/>
      <right/>
      <top/>
      <bottom style="medium">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diagonal/>
    </border>
    <border>
      <left/>
      <right style="thin">
        <color indexed="64"/>
      </right>
      <top style="medium">
        <color rgb="FF000000"/>
      </top>
      <bottom/>
      <diagonal/>
    </border>
    <border>
      <left/>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indexed="64"/>
      </right>
      <top style="thin">
        <color indexed="64"/>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95">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vertical="center" wrapText="1"/>
      <protection locked="0"/>
    </xf>
    <xf numFmtId="0" fontId="4" fillId="3" borderId="2" xfId="0" applyFont="1" applyFill="1" applyBorder="1" applyAlignment="1" applyProtection="1">
      <alignment vertical="center"/>
      <protection locked="0"/>
    </xf>
    <xf numFmtId="0" fontId="4" fillId="3" borderId="3" xfId="0" applyFont="1" applyFill="1" applyBorder="1" applyAlignment="1" applyProtection="1">
      <alignment vertical="center"/>
      <protection locked="0"/>
    </xf>
    <xf numFmtId="0" fontId="4" fillId="3" borderId="4" xfId="0" applyFont="1" applyFill="1" applyBorder="1" applyAlignment="1" applyProtection="1">
      <alignment horizontal="center" vertical="center"/>
      <protection locked="0"/>
    </xf>
    <xf numFmtId="0" fontId="4" fillId="3" borderId="4" xfId="0" applyFont="1" applyFill="1" applyBorder="1" applyAlignment="1" applyProtection="1">
      <alignment vertical="center"/>
      <protection locked="0"/>
    </xf>
    <xf numFmtId="0" fontId="4" fillId="3" borderId="5" xfId="0" applyFont="1" applyFill="1" applyBorder="1" applyAlignment="1" applyProtection="1">
      <alignment vertical="center"/>
      <protection locked="0"/>
    </xf>
    <xf numFmtId="0" fontId="4" fillId="3" borderId="6" xfId="0" applyFont="1" applyFill="1" applyBorder="1" applyAlignment="1" applyProtection="1">
      <alignment horizontal="center" vertical="center"/>
      <protection locked="0"/>
    </xf>
    <xf numFmtId="0" fontId="5" fillId="3" borderId="7" xfId="0" applyFont="1" applyFill="1" applyBorder="1" applyAlignment="1" applyProtection="1">
      <alignment horizontal="center" vertical="center"/>
      <protection locked="0"/>
    </xf>
    <xf numFmtId="0" fontId="5" fillId="3" borderId="8" xfId="0" applyFont="1" applyFill="1" applyBorder="1" applyAlignment="1" applyProtection="1">
      <alignment horizontal="center" vertical="center"/>
      <protection locked="0"/>
    </xf>
    <xf numFmtId="0" fontId="5" fillId="3" borderId="9" xfId="0" applyFont="1" applyFill="1" applyBorder="1" applyAlignment="1" applyProtection="1">
      <alignment horizontal="center" vertical="center" wrapText="1"/>
      <protection locked="0"/>
    </xf>
    <xf numFmtId="0" fontId="5" fillId="3" borderId="10"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0" fillId="0" borderId="11" xfId="0" applyBorder="1"/>
    <xf numFmtId="0" fontId="7" fillId="4" borderId="12" xfId="0" applyFont="1" applyFill="1" applyBorder="1" applyAlignment="1">
      <alignment wrapText="1"/>
    </xf>
    <xf numFmtId="0" fontId="7" fillId="4" borderId="13" xfId="0" applyFont="1" applyFill="1" applyBorder="1" applyAlignment="1">
      <alignment horizontal="center" wrapText="1"/>
    </xf>
    <xf numFmtId="0" fontId="7" fillId="4" borderId="13" xfId="0" applyFont="1" applyFill="1" applyBorder="1" applyAlignment="1">
      <alignment wrapText="1"/>
    </xf>
    <xf numFmtId="0" fontId="0" fillId="0" borderId="14" xfId="0" applyBorder="1" applyProtection="1">
      <protection locked="0"/>
    </xf>
    <xf numFmtId="164" fontId="8" fillId="5" borderId="13" xfId="0" applyNumberFormat="1" applyFont="1" applyFill="1" applyBorder="1"/>
    <xf numFmtId="0" fontId="7" fillId="4" borderId="15" xfId="0" applyFont="1" applyFill="1" applyBorder="1" applyAlignment="1">
      <alignment wrapText="1"/>
    </xf>
    <xf numFmtId="0" fontId="7" fillId="4" borderId="16" xfId="0" applyFont="1" applyFill="1" applyBorder="1" applyAlignment="1">
      <alignment horizontal="center" wrapText="1"/>
    </xf>
    <xf numFmtId="0" fontId="7" fillId="4" borderId="16" xfId="0" applyFont="1" applyFill="1" applyBorder="1" applyAlignment="1">
      <alignment wrapText="1"/>
    </xf>
    <xf numFmtId="0" fontId="0" fillId="0" borderId="11" xfId="0" applyBorder="1" applyProtection="1">
      <protection locked="0"/>
    </xf>
    <xf numFmtId="0" fontId="8" fillId="6" borderId="17" xfId="0" applyFont="1" applyFill="1" applyBorder="1"/>
    <xf numFmtId="0" fontId="8" fillId="6" borderId="18" xfId="0" applyFont="1" applyFill="1" applyBorder="1" applyAlignment="1">
      <alignment horizontal="center"/>
    </xf>
    <xf numFmtId="0" fontId="8" fillId="6" borderId="19" xfId="0" applyFont="1" applyFill="1" applyBorder="1"/>
    <xf numFmtId="0" fontId="8" fillId="6" borderId="20" xfId="0" applyFont="1" applyFill="1" applyBorder="1" applyAlignment="1">
      <alignment horizontal="center"/>
    </xf>
    <xf numFmtId="0" fontId="8" fillId="6" borderId="21" xfId="0" applyFont="1" applyFill="1" applyBorder="1"/>
    <xf numFmtId="9" fontId="2" fillId="6" borderId="22" xfId="1" applyFont="1" applyFill="1" applyBorder="1" applyAlignment="1" applyProtection="1">
      <alignment horizontal="center"/>
    </xf>
    <xf numFmtId="0" fontId="7" fillId="4" borderId="15" xfId="0" applyFont="1" applyFill="1" applyBorder="1" applyAlignment="1">
      <alignment vertical="top" wrapText="1"/>
    </xf>
    <xf numFmtId="0" fontId="7" fillId="4" borderId="15" xfId="0" applyFont="1" applyFill="1" applyBorder="1" applyAlignment="1">
      <alignment horizontal="left" wrapText="1"/>
    </xf>
    <xf numFmtId="0" fontId="9" fillId="7" borderId="23" xfId="0" applyFont="1" applyFill="1" applyBorder="1" applyAlignment="1">
      <alignment wrapText="1"/>
    </xf>
    <xf numFmtId="0" fontId="9" fillId="7" borderId="23" xfId="0" applyFont="1" applyFill="1" applyBorder="1" applyAlignment="1">
      <alignment horizontal="center" wrapText="1"/>
    </xf>
    <xf numFmtId="0" fontId="7" fillId="4" borderId="16" xfId="0" applyFont="1" applyFill="1" applyBorder="1" applyAlignment="1">
      <alignment horizontal="left" wrapText="1"/>
    </xf>
    <xf numFmtId="0" fontId="7" fillId="4" borderId="24" xfId="0" applyFont="1" applyFill="1" applyBorder="1" applyAlignment="1">
      <alignment horizontal="left" wrapText="1"/>
    </xf>
    <xf numFmtId="0" fontId="10" fillId="0" borderId="23" xfId="0" applyFont="1" applyBorder="1" applyAlignment="1">
      <alignment wrapText="1"/>
    </xf>
    <xf numFmtId="0" fontId="10" fillId="0" borderId="23" xfId="0" applyFont="1" applyBorder="1" applyAlignment="1">
      <alignment horizontal="center"/>
    </xf>
    <xf numFmtId="0" fontId="10" fillId="0" borderId="23" xfId="0" applyFont="1" applyBorder="1"/>
    <xf numFmtId="0" fontId="0" fillId="0" borderId="0" xfId="0" applyAlignment="1">
      <alignment horizontal="center"/>
    </xf>
    <xf numFmtId="0" fontId="10" fillId="4" borderId="25" xfId="0" applyFont="1" applyFill="1" applyBorder="1" applyAlignment="1">
      <alignment horizontal="left" wrapText="1"/>
    </xf>
    <xf numFmtId="0" fontId="10" fillId="4" borderId="16" xfId="0" applyFont="1" applyFill="1" applyBorder="1" applyAlignment="1">
      <alignment horizontal="center" wrapText="1"/>
    </xf>
    <xf numFmtId="0" fontId="10" fillId="4" borderId="16" xfId="0" applyFont="1" applyFill="1" applyBorder="1" applyAlignment="1">
      <alignment horizontal="left" wrapText="1"/>
    </xf>
    <xf numFmtId="0" fontId="10" fillId="4" borderId="16" xfId="0" applyFont="1" applyFill="1" applyBorder="1" applyAlignment="1">
      <alignment wrapText="1"/>
    </xf>
    <xf numFmtId="0" fontId="11" fillId="0" borderId="15" xfId="0" applyFont="1" applyBorder="1"/>
    <xf numFmtId="0" fontId="10" fillId="4" borderId="12" xfId="0" applyFont="1" applyFill="1" applyBorder="1" applyAlignment="1">
      <alignment horizontal="left" wrapText="1"/>
    </xf>
    <xf numFmtId="0" fontId="10" fillId="4" borderId="15" xfId="0" applyFont="1" applyFill="1" applyBorder="1" applyAlignment="1">
      <alignment horizontal="left" wrapText="1"/>
    </xf>
    <xf numFmtId="0" fontId="10" fillId="4" borderId="15" xfId="0" applyFont="1" applyFill="1" applyBorder="1" applyAlignment="1">
      <alignment wrapText="1"/>
    </xf>
    <xf numFmtId="0" fontId="10" fillId="0" borderId="26" xfId="0" applyFont="1" applyBorder="1" applyAlignment="1">
      <alignment horizontal="center"/>
    </xf>
    <xf numFmtId="0" fontId="7" fillId="4" borderId="27" xfId="0" applyFont="1" applyFill="1" applyBorder="1" applyAlignment="1">
      <alignment wrapText="1"/>
    </xf>
    <xf numFmtId="0" fontId="12" fillId="0" borderId="16" xfId="0" applyFont="1" applyBorder="1" applyAlignment="1">
      <alignment horizontal="center"/>
    </xf>
    <xf numFmtId="0" fontId="7" fillId="4" borderId="28" xfId="0" applyFont="1" applyFill="1" applyBorder="1" applyAlignment="1">
      <alignment horizontal="left" wrapText="1"/>
    </xf>
    <xf numFmtId="0" fontId="12" fillId="0" borderId="29" xfId="0" applyFont="1" applyBorder="1" applyAlignment="1">
      <alignment horizontal="center"/>
    </xf>
    <xf numFmtId="0" fontId="7" fillId="4" borderId="25" xfId="0" applyFont="1" applyFill="1" applyBorder="1" applyAlignment="1">
      <alignment wrapText="1"/>
    </xf>
    <xf numFmtId="0" fontId="10" fillId="0" borderId="16" xfId="0" applyFont="1" applyBorder="1" applyAlignment="1">
      <alignment horizontal="center"/>
    </xf>
    <xf numFmtId="0" fontId="7" fillId="4" borderId="30" xfId="0" applyFont="1" applyFill="1" applyBorder="1" applyAlignment="1">
      <alignment horizontal="left" wrapText="1"/>
    </xf>
    <xf numFmtId="0" fontId="13" fillId="0" borderId="0" xfId="0" applyFont="1"/>
    <xf numFmtId="0" fontId="0" fillId="0" borderId="31" xfId="0" applyBorder="1" applyAlignment="1">
      <alignment wrapText="1"/>
    </xf>
    <xf numFmtId="0" fontId="0" fillId="0" borderId="11" xfId="0" applyBorder="1" applyAlignment="1">
      <alignment horizontal="center"/>
    </xf>
    <xf numFmtId="0" fontId="7" fillId="4" borderId="30" xfId="0" applyFont="1" applyFill="1" applyBorder="1" applyAlignment="1">
      <alignment wrapText="1"/>
    </xf>
    <xf numFmtId="0" fontId="0" fillId="0" borderId="15" xfId="0" applyBorder="1" applyAlignment="1">
      <alignment wrapText="1"/>
    </xf>
    <xf numFmtId="0" fontId="0" fillId="0" borderId="23" xfId="0" applyBorder="1" applyAlignment="1">
      <alignment horizontal="center"/>
    </xf>
    <xf numFmtId="0" fontId="0" fillId="0" borderId="25" xfId="0" applyBorder="1" applyAlignment="1">
      <alignment wrapText="1"/>
    </xf>
    <xf numFmtId="0" fontId="0" fillId="0" borderId="26" xfId="0" applyBorder="1" applyAlignment="1">
      <alignment horizontal="center"/>
    </xf>
    <xf numFmtId="0" fontId="0" fillId="0" borderId="32" xfId="0" applyBorder="1"/>
    <xf numFmtId="0" fontId="0" fillId="0" borderId="16" xfId="0" applyBorder="1" applyAlignment="1">
      <alignment wrapText="1"/>
    </xf>
    <xf numFmtId="0" fontId="0" fillId="0" borderId="16" xfId="0" applyBorder="1" applyAlignment="1">
      <alignment horizontal="center"/>
    </xf>
    <xf numFmtId="0" fontId="0" fillId="0" borderId="33" xfId="0" applyBorder="1"/>
    <xf numFmtId="49" fontId="0" fillId="0" borderId="24" xfId="0" applyNumberFormat="1" applyBorder="1"/>
    <xf numFmtId="0" fontId="0" fillId="0" borderId="16" xfId="0" applyBorder="1"/>
    <xf numFmtId="0" fontId="0" fillId="0" borderId="34" xfId="0" applyBorder="1" applyAlignment="1">
      <alignment wrapText="1"/>
    </xf>
    <xf numFmtId="0" fontId="0" fillId="0" borderId="35" xfId="0" applyBorder="1" applyAlignment="1">
      <alignment horizontal="center"/>
    </xf>
    <xf numFmtId="0" fontId="7" fillId="4" borderId="0" xfId="0" applyFont="1" applyFill="1" applyAlignment="1">
      <alignment wrapText="1"/>
    </xf>
    <xf numFmtId="0" fontId="7" fillId="4" borderId="29" xfId="0" applyFont="1" applyFill="1" applyBorder="1" applyAlignment="1">
      <alignment wrapText="1"/>
    </xf>
    <xf numFmtId="0" fontId="0" fillId="0" borderId="29" xfId="0" applyBorder="1" applyAlignment="1">
      <alignment horizontal="center"/>
    </xf>
    <xf numFmtId="0" fontId="14" fillId="0" borderId="29" xfId="0" applyFont="1" applyBorder="1"/>
    <xf numFmtId="0" fontId="14" fillId="0" borderId="29" xfId="0" applyFont="1" applyBorder="1" applyAlignment="1">
      <alignment wrapText="1"/>
    </xf>
    <xf numFmtId="0" fontId="0" fillId="0" borderId="15" xfId="0" applyBorder="1"/>
    <xf numFmtId="0" fontId="14" fillId="0" borderId="16" xfId="0" applyFont="1" applyBorder="1" applyAlignment="1">
      <alignment wrapText="1"/>
    </xf>
    <xf numFmtId="0" fontId="15" fillId="0" borderId="0" xfId="0" applyFont="1" applyAlignment="1">
      <alignment horizontal="center"/>
    </xf>
    <xf numFmtId="0" fontId="0" fillId="8" borderId="16" xfId="0" applyFill="1" applyBorder="1"/>
    <xf numFmtId="0" fontId="0" fillId="8" borderId="15" xfId="0" applyFill="1" applyBorder="1" applyAlignment="1">
      <alignment wrapText="1"/>
    </xf>
    <xf numFmtId="0" fontId="0" fillId="8" borderId="16" xfId="0" applyFill="1" applyBorder="1" applyAlignment="1">
      <alignment horizontal="center"/>
    </xf>
    <xf numFmtId="0" fontId="14" fillId="8" borderId="16" xfId="0" applyFont="1" applyFill="1" applyBorder="1" applyAlignment="1">
      <alignment wrapText="1"/>
    </xf>
    <xf numFmtId="0" fontId="0" fillId="8" borderId="11" xfId="0" applyFill="1" applyBorder="1" applyProtection="1">
      <protection locked="0"/>
    </xf>
    <xf numFmtId="0" fontId="14" fillId="0" borderId="0" xfId="0" applyFont="1" applyProtection="1">
      <protection locked="0"/>
    </xf>
    <xf numFmtId="0" fontId="16" fillId="0" borderId="0" xfId="0" applyFont="1"/>
    <xf numFmtId="0" fontId="17" fillId="5" borderId="36" xfId="0" applyFont="1" applyFill="1" applyBorder="1" applyProtection="1">
      <protection locked="0"/>
    </xf>
    <xf numFmtId="0" fontId="17" fillId="5" borderId="37" xfId="0" applyFont="1" applyFill="1" applyBorder="1" applyProtection="1">
      <protection locked="0"/>
    </xf>
    <xf numFmtId="0" fontId="17" fillId="5" borderId="37" xfId="0" applyFont="1" applyFill="1" applyBorder="1" applyAlignment="1" applyProtection="1">
      <alignment horizontal="center" vertical="center"/>
      <protection locked="0"/>
    </xf>
    <xf numFmtId="164" fontId="16" fillId="5" borderId="38" xfId="0" applyNumberFormat="1" applyFont="1" applyFill="1" applyBorder="1"/>
    <xf numFmtId="0" fontId="18" fillId="9" borderId="0" xfId="0" applyFont="1" applyFill="1" applyAlignment="1" applyProtection="1">
      <alignment vertical="center" wrapText="1"/>
      <protection locked="0"/>
    </xf>
    <xf numFmtId="0" fontId="19" fillId="9" borderId="0" xfId="0" applyFont="1" applyFill="1" applyAlignment="1" applyProtection="1">
      <alignment vertical="center" wrapText="1"/>
      <protection locked="0"/>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45049-2C76-4AAB-A1AC-468F777EBEE1}">
  <dimension ref="B1:S102"/>
  <sheetViews>
    <sheetView tabSelected="1" workbookViewId="0">
      <selection sqref="A1:XFD1048576"/>
    </sheetView>
  </sheetViews>
  <sheetFormatPr baseColWidth="10" defaultColWidth="9.28515625" defaultRowHeight="15" x14ac:dyDescent="0.25"/>
  <cols>
    <col min="1" max="1" width="9.28515625" style="1"/>
    <col min="2" max="2" width="9.42578125" style="1" bestFit="1" customWidth="1"/>
    <col min="3" max="3" width="45.42578125" style="1" customWidth="1"/>
    <col min="4" max="4" width="19.28515625" style="2" customWidth="1"/>
    <col min="5" max="5" width="13.5703125" style="1" customWidth="1"/>
    <col min="6" max="6" width="56.28515625" style="1" customWidth="1"/>
    <col min="7" max="14" width="23.28515625" style="1" customWidth="1"/>
    <col min="15" max="15" width="9.28515625" style="1"/>
    <col min="16" max="16" width="12.5703125" style="1" customWidth="1"/>
    <col min="17" max="17" width="9.28515625" style="1"/>
    <col min="18" max="18" width="23.28515625" style="1" bestFit="1" customWidth="1"/>
    <col min="19" max="19" width="25.140625" style="1" customWidth="1"/>
    <col min="20" max="16384" width="9.28515625" style="1"/>
  </cols>
  <sheetData>
    <row r="1" spans="2:19" ht="39" customHeight="1" thickBot="1" x14ac:dyDescent="0.3">
      <c r="G1" s="3" t="s">
        <v>0</v>
      </c>
      <c r="H1" s="4"/>
      <c r="I1" s="4"/>
      <c r="J1" s="4"/>
      <c r="K1" s="4"/>
      <c r="L1" s="4"/>
      <c r="M1" s="4"/>
      <c r="N1" s="4"/>
    </row>
    <row r="2" spans="2:19" ht="32.25" thickBot="1" x14ac:dyDescent="0.3">
      <c r="B2" s="5" t="s">
        <v>1</v>
      </c>
      <c r="C2" s="6" t="s">
        <v>2</v>
      </c>
      <c r="D2" s="7" t="s">
        <v>3</v>
      </c>
      <c r="E2" s="8" t="s">
        <v>4</v>
      </c>
      <c r="F2" s="9" t="s">
        <v>5</v>
      </c>
      <c r="G2" s="10" t="s">
        <v>6</v>
      </c>
      <c r="H2" s="11" t="s">
        <v>7</v>
      </c>
      <c r="I2" s="12" t="s">
        <v>8</v>
      </c>
      <c r="J2" s="11" t="s">
        <v>9</v>
      </c>
      <c r="K2" s="13" t="s">
        <v>10</v>
      </c>
      <c r="L2" s="13" t="s">
        <v>11</v>
      </c>
      <c r="M2" s="13" t="s">
        <v>12</v>
      </c>
      <c r="N2" s="14" t="s">
        <v>13</v>
      </c>
      <c r="P2" s="15" t="s">
        <v>14</v>
      </c>
    </row>
    <row r="3" spans="2:19" ht="57.75" customHeight="1" x14ac:dyDescent="0.25">
      <c r="B3" s="16" t="s">
        <v>15</v>
      </c>
      <c r="C3" s="17" t="s">
        <v>16</v>
      </c>
      <c r="D3" s="18">
        <v>2427606</v>
      </c>
      <c r="E3" s="19" t="s">
        <v>17</v>
      </c>
      <c r="F3" s="19" t="s">
        <v>18</v>
      </c>
      <c r="G3" s="20">
        <v>9</v>
      </c>
      <c r="H3" s="20">
        <v>3</v>
      </c>
      <c r="I3" s="20">
        <v>4</v>
      </c>
      <c r="J3" s="20">
        <v>2</v>
      </c>
      <c r="K3" s="20"/>
      <c r="L3" s="20"/>
      <c r="M3" s="20"/>
      <c r="N3" s="21">
        <f>IF(H3*K3+I3*L3+J3*M3=0,P3,H3*K3+I3*L3+J3*M3)</f>
        <v>1068.8774250000001</v>
      </c>
      <c r="O3"/>
      <c r="P3" s="21">
        <v>1068.8774250000001</v>
      </c>
      <c r="Q3"/>
      <c r="R3"/>
      <c r="S3"/>
    </row>
    <row r="4" spans="2:19" ht="28.5" customHeight="1" x14ac:dyDescent="0.25">
      <c r="B4" s="16" t="s">
        <v>19</v>
      </c>
      <c r="C4" s="22" t="s">
        <v>20</v>
      </c>
      <c r="D4" s="23">
        <v>2495402</v>
      </c>
      <c r="E4" s="24" t="s">
        <v>17</v>
      </c>
      <c r="F4" s="24" t="s">
        <v>21</v>
      </c>
      <c r="G4" s="25">
        <v>27</v>
      </c>
      <c r="H4" s="20">
        <v>4</v>
      </c>
      <c r="I4" s="20">
        <v>5</v>
      </c>
      <c r="J4" s="20">
        <v>18</v>
      </c>
      <c r="K4" s="20"/>
      <c r="L4" s="20"/>
      <c r="M4" s="20"/>
      <c r="N4" s="21">
        <f t="shared" ref="N4:N67" si="0">IF(H4*K4+I4*L4+J4*M4=0,P4,H4*K4+I4*L4+J4*M4)</f>
        <v>9784.8712500000001</v>
      </c>
      <c r="O4"/>
      <c r="P4" s="21">
        <v>9784.8712500000001</v>
      </c>
      <c r="Q4"/>
      <c r="R4"/>
      <c r="S4"/>
    </row>
    <row r="5" spans="2:19" ht="30" x14ac:dyDescent="0.25">
      <c r="B5" s="16" t="s">
        <v>22</v>
      </c>
      <c r="C5" s="22" t="s">
        <v>23</v>
      </c>
      <c r="D5" s="23" t="s">
        <v>24</v>
      </c>
      <c r="E5" s="24" t="s">
        <v>17</v>
      </c>
      <c r="F5" s="24" t="s">
        <v>25</v>
      </c>
      <c r="G5" s="25">
        <v>27</v>
      </c>
      <c r="H5" s="20">
        <v>10</v>
      </c>
      <c r="I5" s="20">
        <v>11</v>
      </c>
      <c r="J5" s="20">
        <v>6</v>
      </c>
      <c r="K5" s="20"/>
      <c r="L5" s="20"/>
      <c r="M5" s="20"/>
      <c r="N5" s="21">
        <f t="shared" si="0"/>
        <v>2485.5831000000003</v>
      </c>
      <c r="O5"/>
      <c r="P5" s="21">
        <v>2485.5831000000003</v>
      </c>
      <c r="Q5"/>
      <c r="R5"/>
      <c r="S5"/>
    </row>
    <row r="6" spans="2:19" x14ac:dyDescent="0.25">
      <c r="B6" s="16" t="s">
        <v>26</v>
      </c>
      <c r="C6" s="22" t="s">
        <v>27</v>
      </c>
      <c r="D6" s="23" t="s">
        <v>28</v>
      </c>
      <c r="E6" s="24" t="s">
        <v>17</v>
      </c>
      <c r="F6" s="24" t="s">
        <v>29</v>
      </c>
      <c r="G6" s="25">
        <v>159</v>
      </c>
      <c r="H6" s="20">
        <v>54</v>
      </c>
      <c r="I6" s="20">
        <v>69</v>
      </c>
      <c r="J6" s="20">
        <v>36</v>
      </c>
      <c r="K6" s="20"/>
      <c r="L6" s="20"/>
      <c r="M6" s="20"/>
      <c r="N6" s="21">
        <f t="shared" si="0"/>
        <v>50406.04800000001</v>
      </c>
      <c r="O6"/>
      <c r="P6" s="21">
        <v>50406.04800000001</v>
      </c>
      <c r="Q6"/>
      <c r="R6"/>
      <c r="S6"/>
    </row>
    <row r="7" spans="2:19" ht="30.75" thickBot="1" x14ac:dyDescent="0.3">
      <c r="B7" s="16" t="s">
        <v>30</v>
      </c>
      <c r="C7" s="22" t="s">
        <v>31</v>
      </c>
      <c r="D7" s="23">
        <v>4415300</v>
      </c>
      <c r="E7" s="24" t="s">
        <v>17</v>
      </c>
      <c r="F7" s="24" t="s">
        <v>32</v>
      </c>
      <c r="G7" s="25">
        <v>3</v>
      </c>
      <c r="H7" s="20">
        <v>1</v>
      </c>
      <c r="I7" s="20">
        <v>1</v>
      </c>
      <c r="J7" s="20">
        <v>1</v>
      </c>
      <c r="K7" s="20"/>
      <c r="L7" s="20"/>
      <c r="M7" s="20"/>
      <c r="N7" s="21">
        <f t="shared" si="0"/>
        <v>659.30287499999997</v>
      </c>
      <c r="O7"/>
      <c r="P7" s="21">
        <v>659.30287499999997</v>
      </c>
      <c r="Q7"/>
      <c r="R7"/>
      <c r="S7"/>
    </row>
    <row r="8" spans="2:19" ht="105" x14ac:dyDescent="0.25">
      <c r="B8" s="16" t="s">
        <v>33</v>
      </c>
      <c r="C8" s="22" t="s">
        <v>34</v>
      </c>
      <c r="D8" s="23" t="s">
        <v>35</v>
      </c>
      <c r="E8" s="24" t="s">
        <v>17</v>
      </c>
      <c r="F8" s="24" t="s">
        <v>36</v>
      </c>
      <c r="G8" s="25">
        <v>29</v>
      </c>
      <c r="H8" s="20">
        <v>11</v>
      </c>
      <c r="I8" s="20">
        <v>11</v>
      </c>
      <c r="J8" s="20">
        <v>7</v>
      </c>
      <c r="K8" s="20"/>
      <c r="L8" s="20"/>
      <c r="M8" s="20"/>
      <c r="N8" s="21">
        <f t="shared" si="0"/>
        <v>3215.8896000000013</v>
      </c>
      <c r="O8"/>
      <c r="P8" s="21">
        <v>3215.8896000000013</v>
      </c>
      <c r="Q8"/>
      <c r="R8" s="26" t="s">
        <v>37</v>
      </c>
      <c r="S8" s="27">
        <f>COUNTIF(K3:K200,"&gt;0")</f>
        <v>0</v>
      </c>
    </row>
    <row r="9" spans="2:19" ht="135" x14ac:dyDescent="0.25">
      <c r="B9" s="16" t="s">
        <v>38</v>
      </c>
      <c r="C9" s="22" t="s">
        <v>39</v>
      </c>
      <c r="D9" s="23">
        <v>6120800.9900000002</v>
      </c>
      <c r="E9" s="24" t="s">
        <v>17</v>
      </c>
      <c r="F9" s="24" t="s">
        <v>40</v>
      </c>
      <c r="G9" s="25">
        <v>8</v>
      </c>
      <c r="H9" s="20">
        <v>3</v>
      </c>
      <c r="I9" s="20">
        <v>4</v>
      </c>
      <c r="J9" s="20">
        <v>1</v>
      </c>
      <c r="K9" s="20"/>
      <c r="L9" s="20"/>
      <c r="M9" s="20"/>
      <c r="N9" s="21">
        <f t="shared" si="0"/>
        <v>5056.1280000000006</v>
      </c>
      <c r="O9"/>
      <c r="P9" s="21">
        <v>5056.1280000000006</v>
      </c>
      <c r="Q9"/>
      <c r="R9" s="28" t="s">
        <v>41</v>
      </c>
      <c r="S9" s="29">
        <v>92</v>
      </c>
    </row>
    <row r="10" spans="2:19" ht="150.75" thickBot="1" x14ac:dyDescent="0.3">
      <c r="B10" s="16" t="s">
        <v>42</v>
      </c>
      <c r="C10" s="22" t="s">
        <v>43</v>
      </c>
      <c r="D10" s="23">
        <v>6120600.9900000002</v>
      </c>
      <c r="E10" s="24" t="s">
        <v>17</v>
      </c>
      <c r="F10" s="24" t="s">
        <v>44</v>
      </c>
      <c r="G10" s="25">
        <v>8</v>
      </c>
      <c r="H10" s="20">
        <v>3</v>
      </c>
      <c r="I10" s="20">
        <v>4</v>
      </c>
      <c r="J10" s="20">
        <v>1</v>
      </c>
      <c r="K10" s="20"/>
      <c r="L10" s="20"/>
      <c r="M10" s="20"/>
      <c r="N10" s="21">
        <f t="shared" si="0"/>
        <v>4779.621000000001</v>
      </c>
      <c r="O10"/>
      <c r="P10" s="21">
        <v>4779.621000000001</v>
      </c>
      <c r="Q10"/>
      <c r="R10" s="30" t="s">
        <v>45</v>
      </c>
      <c r="S10" s="31">
        <f>+S8/S9</f>
        <v>0</v>
      </c>
    </row>
    <row r="11" spans="2:19" ht="60" x14ac:dyDescent="0.25">
      <c r="B11" s="16" t="s">
        <v>46</v>
      </c>
      <c r="C11" s="22" t="s">
        <v>47</v>
      </c>
      <c r="D11" s="23" t="s">
        <v>48</v>
      </c>
      <c r="E11" s="24" t="s">
        <v>17</v>
      </c>
      <c r="F11" s="24" t="s">
        <v>49</v>
      </c>
      <c r="G11" s="25">
        <v>9</v>
      </c>
      <c r="H11" s="20">
        <v>3</v>
      </c>
      <c r="I11" s="20">
        <v>4</v>
      </c>
      <c r="J11" s="20">
        <v>2</v>
      </c>
      <c r="K11" s="20"/>
      <c r="L11" s="20"/>
      <c r="M11" s="20"/>
      <c r="N11" s="21">
        <f t="shared" si="0"/>
        <v>678.77617500000008</v>
      </c>
      <c r="O11"/>
      <c r="P11" s="21">
        <v>678.77617500000008</v>
      </c>
      <c r="Q11"/>
      <c r="R11"/>
      <c r="S11"/>
    </row>
    <row r="12" spans="2:19" ht="45" x14ac:dyDescent="0.25">
      <c r="B12" s="16" t="s">
        <v>50</v>
      </c>
      <c r="C12" s="22" t="s">
        <v>51</v>
      </c>
      <c r="D12" s="23">
        <v>2427606</v>
      </c>
      <c r="E12" s="24" t="s">
        <v>17</v>
      </c>
      <c r="F12" s="24" t="s">
        <v>18</v>
      </c>
      <c r="G12" s="25">
        <v>20</v>
      </c>
      <c r="H12" s="20">
        <v>8</v>
      </c>
      <c r="I12" s="20">
        <v>8</v>
      </c>
      <c r="J12" s="20">
        <v>4</v>
      </c>
      <c r="K12" s="20"/>
      <c r="L12" s="20"/>
      <c r="M12" s="20"/>
      <c r="N12" s="21">
        <f t="shared" si="0"/>
        <v>2370.3603000000003</v>
      </c>
      <c r="O12"/>
      <c r="P12" s="21">
        <v>2370.3603000000003</v>
      </c>
      <c r="Q12"/>
      <c r="R12"/>
      <c r="S12"/>
    </row>
    <row r="13" spans="2:19" ht="30" x14ac:dyDescent="0.25">
      <c r="B13" s="16" t="s">
        <v>52</v>
      </c>
      <c r="C13" s="22" t="s">
        <v>53</v>
      </c>
      <c r="D13" s="23" t="s">
        <v>54</v>
      </c>
      <c r="E13" s="24" t="s">
        <v>17</v>
      </c>
      <c r="F13" s="24" t="s">
        <v>55</v>
      </c>
      <c r="G13" s="25">
        <v>3</v>
      </c>
      <c r="H13" s="20">
        <v>1</v>
      </c>
      <c r="I13" s="20">
        <v>2</v>
      </c>
      <c r="J13" s="20">
        <v>0</v>
      </c>
      <c r="K13" s="20"/>
      <c r="L13" s="20"/>
      <c r="M13" s="20"/>
      <c r="N13" s="21">
        <f t="shared" si="0"/>
        <v>439.82400000000007</v>
      </c>
      <c r="O13"/>
      <c r="P13" s="21">
        <v>439.82400000000007</v>
      </c>
      <c r="Q13"/>
      <c r="R13"/>
      <c r="S13"/>
    </row>
    <row r="14" spans="2:19" x14ac:dyDescent="0.25">
      <c r="B14" s="16" t="s">
        <v>56</v>
      </c>
      <c r="C14" s="22" t="s">
        <v>57</v>
      </c>
      <c r="D14" s="23" t="s">
        <v>58</v>
      </c>
      <c r="E14" s="24" t="s">
        <v>17</v>
      </c>
      <c r="F14" s="24" t="s">
        <v>59</v>
      </c>
      <c r="G14" s="25">
        <v>76</v>
      </c>
      <c r="H14" s="20">
        <v>27</v>
      </c>
      <c r="I14" s="20">
        <v>32</v>
      </c>
      <c r="J14" s="20">
        <v>17</v>
      </c>
      <c r="K14" s="20"/>
      <c r="L14" s="20"/>
      <c r="M14" s="20"/>
      <c r="N14" s="21">
        <f t="shared" si="0"/>
        <v>4619.0702250000013</v>
      </c>
      <c r="O14"/>
      <c r="P14" s="21">
        <v>4619.0702250000013</v>
      </c>
      <c r="Q14"/>
      <c r="R14"/>
      <c r="S14"/>
    </row>
    <row r="15" spans="2:19" ht="30" x14ac:dyDescent="0.25">
      <c r="B15" s="16" t="s">
        <v>60</v>
      </c>
      <c r="C15" s="22" t="s">
        <v>61</v>
      </c>
      <c r="D15" s="23" t="s">
        <v>62</v>
      </c>
      <c r="E15" s="24" t="s">
        <v>17</v>
      </c>
      <c r="F15" s="24" t="s">
        <v>63</v>
      </c>
      <c r="G15" s="25">
        <v>36</v>
      </c>
      <c r="H15" s="20">
        <v>13</v>
      </c>
      <c r="I15" s="20">
        <v>14</v>
      </c>
      <c r="J15" s="20">
        <v>9</v>
      </c>
      <c r="K15" s="20"/>
      <c r="L15" s="20"/>
      <c r="M15" s="20"/>
      <c r="N15" s="21">
        <f t="shared" si="0"/>
        <v>1257.2405999999999</v>
      </c>
      <c r="O15"/>
      <c r="P15" s="21">
        <v>1257.2405999999999</v>
      </c>
      <c r="Q15"/>
      <c r="R15"/>
      <c r="S15"/>
    </row>
    <row r="16" spans="2:19" ht="54" customHeight="1" x14ac:dyDescent="0.25">
      <c r="B16" s="16" t="s">
        <v>64</v>
      </c>
      <c r="C16" s="32" t="s">
        <v>65</v>
      </c>
      <c r="D16" s="23">
        <v>2434706</v>
      </c>
      <c r="E16" s="24" t="s">
        <v>17</v>
      </c>
      <c r="F16" s="24" t="s">
        <v>66</v>
      </c>
      <c r="G16" s="25">
        <v>13</v>
      </c>
      <c r="H16" s="20">
        <v>4</v>
      </c>
      <c r="I16" s="20">
        <v>5</v>
      </c>
      <c r="J16" s="20">
        <v>4</v>
      </c>
      <c r="K16" s="20"/>
      <c r="L16" s="20"/>
      <c r="M16" s="20"/>
      <c r="N16" s="21">
        <f t="shared" si="0"/>
        <v>1480.1411625000001</v>
      </c>
      <c r="O16"/>
      <c r="P16" s="21">
        <v>1480.1411625000001</v>
      </c>
      <c r="Q16"/>
      <c r="R16"/>
      <c r="S16"/>
    </row>
    <row r="17" spans="2:19" ht="30" x14ac:dyDescent="0.25">
      <c r="B17" s="16" t="s">
        <v>67</v>
      </c>
      <c r="C17" s="22" t="s">
        <v>68</v>
      </c>
      <c r="D17" s="23">
        <v>2802300</v>
      </c>
      <c r="E17" s="24" t="s">
        <v>17</v>
      </c>
      <c r="F17" s="24" t="s">
        <v>69</v>
      </c>
      <c r="G17" s="25">
        <v>13</v>
      </c>
      <c r="H17" s="20">
        <v>3</v>
      </c>
      <c r="I17" s="20">
        <v>6</v>
      </c>
      <c r="J17" s="20">
        <v>4</v>
      </c>
      <c r="K17" s="20"/>
      <c r="L17" s="20"/>
      <c r="M17" s="20"/>
      <c r="N17" s="21">
        <f t="shared" si="0"/>
        <v>2716.5600000000004</v>
      </c>
      <c r="O17"/>
      <c r="P17" s="21">
        <v>2716.5600000000004</v>
      </c>
      <c r="Q17"/>
      <c r="R17"/>
      <c r="S17"/>
    </row>
    <row r="18" spans="2:19" x14ac:dyDescent="0.25">
      <c r="B18" s="16" t="s">
        <v>70</v>
      </c>
      <c r="C18" s="22" t="s">
        <v>71</v>
      </c>
      <c r="D18" s="23" t="s">
        <v>72</v>
      </c>
      <c r="E18" s="24" t="s">
        <v>17</v>
      </c>
      <c r="F18" s="24" t="s">
        <v>73</v>
      </c>
      <c r="G18" s="25">
        <v>16</v>
      </c>
      <c r="H18" s="20">
        <v>4</v>
      </c>
      <c r="I18" s="20">
        <v>7</v>
      </c>
      <c r="J18" s="20">
        <v>5</v>
      </c>
      <c r="K18" s="20"/>
      <c r="L18" s="20"/>
      <c r="M18" s="20"/>
      <c r="N18" s="21">
        <f t="shared" si="0"/>
        <v>7261.6293750000013</v>
      </c>
      <c r="O18"/>
      <c r="P18" s="21">
        <v>7261.6293750000013</v>
      </c>
      <c r="Q18"/>
      <c r="R18"/>
      <c r="S18"/>
    </row>
    <row r="19" spans="2:19" ht="30" x14ac:dyDescent="0.25">
      <c r="B19" s="16" t="s">
        <v>74</v>
      </c>
      <c r="C19" s="33" t="s">
        <v>75</v>
      </c>
      <c r="D19" s="23" t="s">
        <v>76</v>
      </c>
      <c r="E19" s="24" t="s">
        <v>17</v>
      </c>
      <c r="F19" s="24" t="s">
        <v>77</v>
      </c>
      <c r="G19" s="25">
        <v>60</v>
      </c>
      <c r="H19" s="20">
        <v>24</v>
      </c>
      <c r="I19" s="20">
        <v>25</v>
      </c>
      <c r="J19" s="20">
        <v>11</v>
      </c>
      <c r="K19" s="20"/>
      <c r="L19" s="20"/>
      <c r="M19" s="20"/>
      <c r="N19" s="21">
        <f t="shared" si="0"/>
        <v>1601.0379000000003</v>
      </c>
      <c r="O19"/>
      <c r="P19" s="21">
        <v>1601.0379000000003</v>
      </c>
      <c r="Q19"/>
      <c r="R19"/>
      <c r="S19"/>
    </row>
    <row r="20" spans="2:19" ht="30" x14ac:dyDescent="0.25">
      <c r="B20" s="16" t="s">
        <v>78</v>
      </c>
      <c r="C20" s="33" t="s">
        <v>79</v>
      </c>
      <c r="D20" s="23" t="s">
        <v>80</v>
      </c>
      <c r="E20" s="24" t="s">
        <v>17</v>
      </c>
      <c r="F20" s="24" t="s">
        <v>81</v>
      </c>
      <c r="G20" s="25">
        <v>45</v>
      </c>
      <c r="H20" s="20">
        <v>19</v>
      </c>
      <c r="I20" s="20">
        <v>20</v>
      </c>
      <c r="J20" s="20">
        <v>6</v>
      </c>
      <c r="K20" s="20"/>
      <c r="L20" s="20"/>
      <c r="M20" s="20"/>
      <c r="N20" s="21">
        <f t="shared" si="0"/>
        <v>616.02502499999991</v>
      </c>
      <c r="O20"/>
      <c r="P20" s="21">
        <v>616.02502499999991</v>
      </c>
      <c r="Q20"/>
      <c r="R20"/>
      <c r="S20"/>
    </row>
    <row r="21" spans="2:19" ht="45" x14ac:dyDescent="0.25">
      <c r="B21" s="16" t="s">
        <v>82</v>
      </c>
      <c r="C21" s="34" t="s">
        <v>83</v>
      </c>
      <c r="D21" s="35" t="s">
        <v>84</v>
      </c>
      <c r="E21" s="24" t="s">
        <v>17</v>
      </c>
      <c r="F21" s="24" t="s">
        <v>85</v>
      </c>
      <c r="G21" s="25">
        <v>14</v>
      </c>
      <c r="H21" s="20">
        <v>4</v>
      </c>
      <c r="I21" s="20">
        <v>6</v>
      </c>
      <c r="J21" s="20">
        <v>4</v>
      </c>
      <c r="K21" s="20"/>
      <c r="L21" s="20"/>
      <c r="M21" s="20"/>
      <c r="N21" s="21">
        <f t="shared" si="0"/>
        <v>5301.7387500000004</v>
      </c>
      <c r="O21"/>
      <c r="P21" s="21">
        <v>5301.7387500000004</v>
      </c>
      <c r="Q21"/>
      <c r="R21"/>
      <c r="S21"/>
    </row>
    <row r="22" spans="2:19" ht="45" x14ac:dyDescent="0.25">
      <c r="B22" s="16" t="s">
        <v>86</v>
      </c>
      <c r="C22" s="34" t="s">
        <v>47</v>
      </c>
      <c r="D22" s="35" t="s">
        <v>48</v>
      </c>
      <c r="E22" s="24" t="s">
        <v>17</v>
      </c>
      <c r="F22" s="24" t="s">
        <v>87</v>
      </c>
      <c r="G22" s="25">
        <v>6</v>
      </c>
      <c r="H22" s="20">
        <v>2</v>
      </c>
      <c r="I22" s="20">
        <v>2</v>
      </c>
      <c r="J22" s="20">
        <v>2</v>
      </c>
      <c r="K22" s="20"/>
      <c r="L22" s="20"/>
      <c r="M22" s="20"/>
      <c r="N22" s="21">
        <f t="shared" si="0"/>
        <v>453.689775</v>
      </c>
      <c r="O22"/>
      <c r="P22" s="21">
        <v>453.689775</v>
      </c>
      <c r="Q22"/>
      <c r="R22"/>
      <c r="S22"/>
    </row>
    <row r="23" spans="2:19" x14ac:dyDescent="0.25">
      <c r="B23" s="16" t="s">
        <v>88</v>
      </c>
      <c r="C23" s="33" t="s">
        <v>89</v>
      </c>
      <c r="D23" s="23">
        <v>4708900</v>
      </c>
      <c r="E23" s="36" t="s">
        <v>17</v>
      </c>
      <c r="F23" s="37" t="s">
        <v>90</v>
      </c>
      <c r="G23" s="25">
        <v>6</v>
      </c>
      <c r="H23" s="20">
        <v>2</v>
      </c>
      <c r="I23" s="20">
        <v>2</v>
      </c>
      <c r="J23" s="20">
        <v>2</v>
      </c>
      <c r="K23" s="20"/>
      <c r="L23" s="20"/>
      <c r="M23" s="20"/>
      <c r="N23" s="21">
        <f t="shared" si="0"/>
        <v>2830.9050000000002</v>
      </c>
      <c r="O23"/>
      <c r="P23" s="21">
        <v>2830.9050000000002</v>
      </c>
      <c r="Q23"/>
      <c r="R23"/>
      <c r="S23"/>
    </row>
    <row r="24" spans="2:19" ht="30" x14ac:dyDescent="0.25">
      <c r="B24" s="16" t="s">
        <v>91</v>
      </c>
      <c r="C24" s="33" t="s">
        <v>92</v>
      </c>
      <c r="D24" s="23" t="s">
        <v>93</v>
      </c>
      <c r="E24" s="36" t="s">
        <v>17</v>
      </c>
      <c r="F24" s="37" t="s">
        <v>94</v>
      </c>
      <c r="G24" s="25">
        <v>37</v>
      </c>
      <c r="H24" s="20">
        <v>16</v>
      </c>
      <c r="I24" s="20">
        <v>18</v>
      </c>
      <c r="J24" s="20">
        <v>3</v>
      </c>
      <c r="K24" s="20"/>
      <c r="L24" s="20"/>
      <c r="M24" s="20"/>
      <c r="N24" s="21">
        <f t="shared" si="0"/>
        <v>268.83202500000004</v>
      </c>
      <c r="O24"/>
      <c r="P24" s="21">
        <v>268.83202500000004</v>
      </c>
      <c r="Q24"/>
      <c r="R24"/>
      <c r="S24"/>
    </row>
    <row r="25" spans="2:19" x14ac:dyDescent="0.25">
      <c r="B25" s="16" t="s">
        <v>95</v>
      </c>
      <c r="C25" s="33" t="s">
        <v>96</v>
      </c>
      <c r="D25" s="23" t="s">
        <v>97</v>
      </c>
      <c r="E25" s="36" t="s">
        <v>17</v>
      </c>
      <c r="F25" s="37" t="s">
        <v>98</v>
      </c>
      <c r="G25" s="25">
        <v>37</v>
      </c>
      <c r="H25" s="20">
        <v>16</v>
      </c>
      <c r="I25" s="20">
        <v>18</v>
      </c>
      <c r="J25" s="20">
        <v>3</v>
      </c>
      <c r="K25" s="20"/>
      <c r="L25" s="20"/>
      <c r="M25" s="20"/>
      <c r="N25" s="21">
        <f t="shared" si="0"/>
        <v>346.2921</v>
      </c>
      <c r="O25"/>
      <c r="P25" s="21">
        <v>346.2921</v>
      </c>
      <c r="Q25"/>
      <c r="R25"/>
      <c r="S25"/>
    </row>
    <row r="26" spans="2:19" ht="45" x14ac:dyDescent="0.25">
      <c r="B26" s="16" t="s">
        <v>99</v>
      </c>
      <c r="C26" s="33" t="s">
        <v>100</v>
      </c>
      <c r="D26" s="23" t="s">
        <v>101</v>
      </c>
      <c r="E26" s="36" t="s">
        <v>17</v>
      </c>
      <c r="F26" s="37" t="s">
        <v>102</v>
      </c>
      <c r="G26" s="25">
        <v>33</v>
      </c>
      <c r="H26" s="20">
        <v>16</v>
      </c>
      <c r="I26" s="20">
        <v>14</v>
      </c>
      <c r="J26" s="20">
        <v>3</v>
      </c>
      <c r="K26" s="20"/>
      <c r="L26" s="20"/>
      <c r="M26" s="20"/>
      <c r="N26" s="21">
        <f t="shared" si="0"/>
        <v>414.10214999999994</v>
      </c>
      <c r="O26"/>
      <c r="P26" s="21">
        <v>414.10214999999994</v>
      </c>
      <c r="Q26"/>
      <c r="R26"/>
      <c r="S26"/>
    </row>
    <row r="27" spans="2:19" x14ac:dyDescent="0.25">
      <c r="B27" s="16" t="s">
        <v>103</v>
      </c>
      <c r="C27" s="38" t="s">
        <v>104</v>
      </c>
      <c r="D27" s="39">
        <v>5221500</v>
      </c>
      <c r="E27" s="40" t="s">
        <v>17</v>
      </c>
      <c r="F27" s="24" t="s">
        <v>105</v>
      </c>
      <c r="G27" s="25">
        <v>0</v>
      </c>
      <c r="H27" s="20">
        <v>0</v>
      </c>
      <c r="I27" s="20">
        <v>1</v>
      </c>
      <c r="J27" s="20">
        <v>0</v>
      </c>
      <c r="K27" s="20"/>
      <c r="L27" s="20"/>
      <c r="M27" s="20"/>
      <c r="N27" s="21">
        <f t="shared" si="0"/>
        <v>2498.1495</v>
      </c>
      <c r="O27"/>
      <c r="P27" s="21">
        <v>2498.1495</v>
      </c>
      <c r="Q27"/>
      <c r="R27"/>
      <c r="S27"/>
    </row>
    <row r="28" spans="2:19" ht="60" x14ac:dyDescent="0.25">
      <c r="B28" s="16" t="s">
        <v>106</v>
      </c>
      <c r="C28" s="33" t="s">
        <v>107</v>
      </c>
      <c r="D28" s="23" t="s">
        <v>108</v>
      </c>
      <c r="E28" s="36" t="s">
        <v>17</v>
      </c>
      <c r="F28" s="24" t="s">
        <v>109</v>
      </c>
      <c r="G28" s="25">
        <v>13</v>
      </c>
      <c r="H28" s="20">
        <v>4</v>
      </c>
      <c r="I28" s="20">
        <v>5</v>
      </c>
      <c r="J28" s="20">
        <v>4</v>
      </c>
      <c r="K28" s="20"/>
      <c r="L28" s="20"/>
      <c r="M28" s="20"/>
      <c r="N28" s="21">
        <f t="shared" si="0"/>
        <v>3567.1886249999998</v>
      </c>
      <c r="O28"/>
      <c r="P28" s="21">
        <v>3567.1886249999998</v>
      </c>
      <c r="Q28"/>
      <c r="R28"/>
      <c r="S28"/>
    </row>
    <row r="29" spans="2:19" ht="90" x14ac:dyDescent="0.25">
      <c r="B29" s="16" t="s">
        <v>110</v>
      </c>
      <c r="C29" s="33" t="s">
        <v>111</v>
      </c>
      <c r="D29" s="23">
        <v>5060</v>
      </c>
      <c r="E29" s="36" t="s">
        <v>17</v>
      </c>
      <c r="F29" s="24" t="s">
        <v>112</v>
      </c>
      <c r="G29" s="25">
        <v>9</v>
      </c>
      <c r="H29" s="20">
        <v>2</v>
      </c>
      <c r="I29" s="20">
        <v>4</v>
      </c>
      <c r="J29" s="20">
        <v>3</v>
      </c>
      <c r="K29" s="20"/>
      <c r="L29" s="20"/>
      <c r="M29" s="20"/>
      <c r="N29" s="21">
        <f t="shared" si="0"/>
        <v>3596.3235000000004</v>
      </c>
      <c r="O29"/>
      <c r="P29" s="21">
        <v>3596.3235000000004</v>
      </c>
      <c r="Q29"/>
      <c r="R29"/>
      <c r="S29"/>
    </row>
    <row r="30" spans="2:19" ht="120" x14ac:dyDescent="0.25">
      <c r="B30" s="16" t="s">
        <v>113</v>
      </c>
      <c r="C30" s="33" t="s">
        <v>114</v>
      </c>
      <c r="D30" s="23" t="s">
        <v>115</v>
      </c>
      <c r="E30" s="36" t="s">
        <v>17</v>
      </c>
      <c r="F30" s="24" t="s">
        <v>116</v>
      </c>
      <c r="G30" s="25">
        <v>4</v>
      </c>
      <c r="H30" s="20">
        <v>1</v>
      </c>
      <c r="I30" s="20">
        <v>2</v>
      </c>
      <c r="J30" s="20">
        <v>1</v>
      </c>
      <c r="K30" s="20"/>
      <c r="L30" s="20"/>
      <c r="M30" s="20"/>
      <c r="N30" s="21">
        <f t="shared" si="0"/>
        <v>1420.4190000000001</v>
      </c>
      <c r="O30"/>
      <c r="P30" s="21">
        <v>1420.4190000000001</v>
      </c>
      <c r="Q30"/>
      <c r="R30"/>
      <c r="S30"/>
    </row>
    <row r="31" spans="2:19" ht="118.5" customHeight="1" x14ac:dyDescent="0.25">
      <c r="B31" s="16" t="s">
        <v>117</v>
      </c>
      <c r="C31" s="33" t="s">
        <v>107</v>
      </c>
      <c r="D31" s="23" t="s">
        <v>118</v>
      </c>
      <c r="E31" s="36" t="s">
        <v>17</v>
      </c>
      <c r="F31" s="24" t="s">
        <v>119</v>
      </c>
      <c r="G31" s="25">
        <v>4</v>
      </c>
      <c r="H31" s="20">
        <v>1</v>
      </c>
      <c r="I31" s="20">
        <v>2</v>
      </c>
      <c r="J31" s="20">
        <v>1</v>
      </c>
      <c r="K31" s="20"/>
      <c r="L31" s="20"/>
      <c r="M31" s="20"/>
      <c r="N31" s="21">
        <f t="shared" si="0"/>
        <v>1782.9735000000001</v>
      </c>
      <c r="O31"/>
      <c r="P31" s="21">
        <v>1782.9735000000001</v>
      </c>
      <c r="Q31"/>
      <c r="R31"/>
      <c r="S31"/>
    </row>
    <row r="32" spans="2:19" ht="45" x14ac:dyDescent="0.25">
      <c r="B32" s="16" t="s">
        <v>120</v>
      </c>
      <c r="C32" s="33" t="s">
        <v>121</v>
      </c>
      <c r="D32" s="41" t="s">
        <v>122</v>
      </c>
      <c r="E32" s="36" t="s">
        <v>17</v>
      </c>
      <c r="F32" s="36" t="s">
        <v>123</v>
      </c>
      <c r="G32" s="25">
        <v>2</v>
      </c>
      <c r="H32" s="20">
        <v>1</v>
      </c>
      <c r="I32" s="20">
        <v>1</v>
      </c>
      <c r="J32" s="20">
        <v>0</v>
      </c>
      <c r="K32" s="20"/>
      <c r="L32" s="20"/>
      <c r="M32" s="20"/>
      <c r="N32" s="21">
        <f t="shared" si="0"/>
        <v>1570.8000000000002</v>
      </c>
      <c r="O32"/>
      <c r="P32" s="21">
        <v>1570.8000000000002</v>
      </c>
      <c r="Q32"/>
      <c r="R32"/>
      <c r="S32"/>
    </row>
    <row r="33" spans="2:19" ht="30" x14ac:dyDescent="0.25">
      <c r="B33" s="16" t="s">
        <v>124</v>
      </c>
      <c r="C33" s="33" t="s">
        <v>125</v>
      </c>
      <c r="D33" s="18" t="s">
        <v>126</v>
      </c>
      <c r="E33" s="36" t="s">
        <v>17</v>
      </c>
      <c r="F33" s="24" t="s">
        <v>127</v>
      </c>
      <c r="G33" s="25">
        <v>5</v>
      </c>
      <c r="H33" s="20">
        <v>1</v>
      </c>
      <c r="I33" s="20">
        <v>2</v>
      </c>
      <c r="J33" s="20">
        <v>2</v>
      </c>
      <c r="K33" s="20"/>
      <c r="L33" s="20"/>
      <c r="M33" s="20"/>
      <c r="N33" s="21">
        <f t="shared" si="0"/>
        <v>798.33600000000013</v>
      </c>
      <c r="O33"/>
      <c r="P33" s="21">
        <v>798.33600000000013</v>
      </c>
      <c r="Q33"/>
      <c r="R33"/>
      <c r="S33"/>
    </row>
    <row r="34" spans="2:19" x14ac:dyDescent="0.25">
      <c r="B34" s="16" t="s">
        <v>128</v>
      </c>
      <c r="C34" s="33" t="s">
        <v>129</v>
      </c>
      <c r="D34" s="23" t="s">
        <v>130</v>
      </c>
      <c r="E34" s="36" t="s">
        <v>17</v>
      </c>
      <c r="F34" s="24" t="s">
        <v>131</v>
      </c>
      <c r="G34" s="25">
        <v>4</v>
      </c>
      <c r="H34" s="20">
        <v>0</v>
      </c>
      <c r="I34" s="20">
        <v>2</v>
      </c>
      <c r="J34" s="20">
        <v>2</v>
      </c>
      <c r="K34" s="20"/>
      <c r="L34" s="20"/>
      <c r="M34" s="20"/>
      <c r="N34" s="21">
        <f t="shared" si="0"/>
        <v>35.169750000000008</v>
      </c>
      <c r="O34"/>
      <c r="P34" s="21">
        <v>35.169750000000008</v>
      </c>
      <c r="Q34"/>
      <c r="R34"/>
      <c r="S34"/>
    </row>
    <row r="35" spans="2:19" ht="45" x14ac:dyDescent="0.25">
      <c r="B35" s="16" t="s">
        <v>132</v>
      </c>
      <c r="C35" s="33" t="s">
        <v>133</v>
      </c>
      <c r="D35" s="23" t="s">
        <v>134</v>
      </c>
      <c r="E35" s="36" t="s">
        <v>17</v>
      </c>
      <c r="F35" s="24" t="s">
        <v>135</v>
      </c>
      <c r="G35" s="25">
        <v>5</v>
      </c>
      <c r="H35" s="20">
        <v>2</v>
      </c>
      <c r="I35" s="20">
        <v>1</v>
      </c>
      <c r="J35" s="20">
        <v>2</v>
      </c>
      <c r="K35" s="20"/>
      <c r="L35" s="20"/>
      <c r="M35" s="20"/>
      <c r="N35" s="21">
        <f t="shared" si="0"/>
        <v>43.456875000000004</v>
      </c>
      <c r="O35"/>
      <c r="P35" s="21">
        <v>43.456875000000004</v>
      </c>
      <c r="Q35"/>
      <c r="R35"/>
      <c r="S35"/>
    </row>
    <row r="36" spans="2:19" x14ac:dyDescent="0.25">
      <c r="B36" s="16" t="s">
        <v>136</v>
      </c>
      <c r="C36" s="33" t="s">
        <v>137</v>
      </c>
      <c r="D36" s="23" t="s">
        <v>138</v>
      </c>
      <c r="E36" s="36" t="s">
        <v>17</v>
      </c>
      <c r="F36" s="24" t="s">
        <v>135</v>
      </c>
      <c r="G36" s="25">
        <v>9</v>
      </c>
      <c r="H36" s="20">
        <v>2</v>
      </c>
      <c r="I36" s="20">
        <v>5</v>
      </c>
      <c r="J36" s="20">
        <v>2</v>
      </c>
      <c r="K36" s="20"/>
      <c r="L36" s="20"/>
      <c r="M36" s="20"/>
      <c r="N36" s="21">
        <f t="shared" si="0"/>
        <v>945.37327499999992</v>
      </c>
      <c r="O36"/>
      <c r="P36" s="21">
        <v>945.37327499999992</v>
      </c>
      <c r="Q36"/>
      <c r="R36"/>
      <c r="S36"/>
    </row>
    <row r="37" spans="2:19" x14ac:dyDescent="0.25">
      <c r="B37" s="16" t="s">
        <v>139</v>
      </c>
      <c r="C37" s="33" t="s">
        <v>140</v>
      </c>
      <c r="D37" s="23" t="s">
        <v>141</v>
      </c>
      <c r="E37" s="36" t="s">
        <v>17</v>
      </c>
      <c r="F37" s="24" t="s">
        <v>135</v>
      </c>
      <c r="G37" s="25">
        <v>9</v>
      </c>
      <c r="H37" s="20">
        <v>2</v>
      </c>
      <c r="I37" s="20">
        <v>5</v>
      </c>
      <c r="J37" s="20">
        <v>2</v>
      </c>
      <c r="K37" s="20"/>
      <c r="L37" s="20"/>
      <c r="M37" s="20"/>
      <c r="N37" s="21">
        <f t="shared" si="0"/>
        <v>234.667125</v>
      </c>
      <c r="O37"/>
      <c r="P37" s="21">
        <v>234.667125</v>
      </c>
      <c r="Q37"/>
      <c r="R37"/>
      <c r="S37"/>
    </row>
    <row r="38" spans="2:19" x14ac:dyDescent="0.25">
      <c r="B38" s="16" t="s">
        <v>142</v>
      </c>
      <c r="C38" s="33" t="s">
        <v>143</v>
      </c>
      <c r="D38" s="23" t="s">
        <v>144</v>
      </c>
      <c r="E38" s="36" t="s">
        <v>17</v>
      </c>
      <c r="F38" s="24" t="s">
        <v>135</v>
      </c>
      <c r="G38" s="25">
        <v>6</v>
      </c>
      <c r="H38" s="20">
        <v>2</v>
      </c>
      <c r="I38" s="20">
        <v>2</v>
      </c>
      <c r="J38" s="20">
        <v>2</v>
      </c>
      <c r="K38" s="20"/>
      <c r="L38" s="20"/>
      <c r="M38" s="20"/>
      <c r="N38" s="21">
        <f t="shared" si="0"/>
        <v>316.61437499999994</v>
      </c>
      <c r="O38"/>
      <c r="P38" s="21">
        <v>316.61437499999994</v>
      </c>
      <c r="Q38"/>
      <c r="R38"/>
      <c r="S38"/>
    </row>
    <row r="39" spans="2:19" x14ac:dyDescent="0.25">
      <c r="B39" s="16" t="s">
        <v>145</v>
      </c>
      <c r="C39" s="42" t="s">
        <v>146</v>
      </c>
      <c r="D39" s="43" t="s">
        <v>147</v>
      </c>
      <c r="E39" s="44" t="s">
        <v>17</v>
      </c>
      <c r="F39" s="45" t="s">
        <v>135</v>
      </c>
      <c r="G39" s="25">
        <v>12</v>
      </c>
      <c r="H39" s="20">
        <v>4</v>
      </c>
      <c r="I39" s="20">
        <v>5</v>
      </c>
      <c r="J39" s="20">
        <v>3</v>
      </c>
      <c r="K39" s="20"/>
      <c r="L39" s="20"/>
      <c r="M39" s="20"/>
      <c r="N39" s="21">
        <f t="shared" si="0"/>
        <v>104.09437500000001</v>
      </c>
      <c r="O39"/>
      <c r="P39" s="21">
        <v>104.09437500000001</v>
      </c>
      <c r="Q39"/>
      <c r="R39"/>
      <c r="S39"/>
    </row>
    <row r="40" spans="2:19" x14ac:dyDescent="0.25">
      <c r="B40" s="16" t="s">
        <v>148</v>
      </c>
      <c r="C40" s="46" t="s">
        <v>149</v>
      </c>
      <c r="D40" s="39">
        <v>6102</v>
      </c>
      <c r="E40" s="40" t="s">
        <v>17</v>
      </c>
      <c r="F40" s="45" t="s">
        <v>150</v>
      </c>
      <c r="G40" s="25">
        <v>2</v>
      </c>
      <c r="H40" s="20">
        <v>1</v>
      </c>
      <c r="I40" s="20">
        <v>1</v>
      </c>
      <c r="J40" s="20">
        <v>0</v>
      </c>
      <c r="K40" s="20"/>
      <c r="L40" s="20"/>
      <c r="M40" s="20"/>
      <c r="N40" s="21">
        <f t="shared" si="0"/>
        <v>1187.9175</v>
      </c>
      <c r="O40"/>
      <c r="P40" s="21">
        <v>1187.9175</v>
      </c>
      <c r="Q40"/>
      <c r="R40"/>
      <c r="S40"/>
    </row>
    <row r="41" spans="2:19" ht="60" x14ac:dyDescent="0.25">
      <c r="B41" s="16" t="s">
        <v>151</v>
      </c>
      <c r="C41" s="47" t="s">
        <v>152</v>
      </c>
      <c r="D41" s="43">
        <v>8568200</v>
      </c>
      <c r="E41" s="45" t="s">
        <v>17</v>
      </c>
      <c r="F41" s="45" t="s">
        <v>153</v>
      </c>
      <c r="G41" s="25">
        <v>37</v>
      </c>
      <c r="H41" s="20">
        <v>16</v>
      </c>
      <c r="I41" s="20">
        <v>18</v>
      </c>
      <c r="J41" s="20">
        <v>3</v>
      </c>
      <c r="K41" s="20"/>
      <c r="L41" s="20"/>
      <c r="M41" s="20"/>
      <c r="N41" s="21">
        <f t="shared" si="0"/>
        <v>4378.7724749999998</v>
      </c>
      <c r="O41"/>
      <c r="P41" s="21">
        <v>4378.7724749999998</v>
      </c>
      <c r="Q41"/>
      <c r="R41"/>
      <c r="S41"/>
    </row>
    <row r="42" spans="2:19" x14ac:dyDescent="0.25">
      <c r="B42" s="16" t="s">
        <v>154</v>
      </c>
      <c r="C42" s="48" t="s">
        <v>155</v>
      </c>
      <c r="D42" s="43">
        <v>9659000</v>
      </c>
      <c r="E42" s="45" t="s">
        <v>17</v>
      </c>
      <c r="F42" s="45" t="s">
        <v>156</v>
      </c>
      <c r="G42" s="25">
        <v>1</v>
      </c>
      <c r="H42" s="20">
        <v>0</v>
      </c>
      <c r="I42" s="20">
        <v>1</v>
      </c>
      <c r="J42" s="20">
        <v>0</v>
      </c>
      <c r="K42" s="20"/>
      <c r="L42" s="20"/>
      <c r="M42" s="20"/>
      <c r="N42" s="21">
        <f t="shared" si="0"/>
        <v>474.30074999999999</v>
      </c>
      <c r="O42"/>
      <c r="P42" s="21">
        <v>474.30074999999999</v>
      </c>
      <c r="Q42"/>
      <c r="R42"/>
      <c r="S42"/>
    </row>
    <row r="43" spans="2:19" ht="45" x14ac:dyDescent="0.25">
      <c r="B43" s="16" t="s">
        <v>157</v>
      </c>
      <c r="C43" s="48" t="s">
        <v>158</v>
      </c>
      <c r="D43" s="43">
        <v>8573100</v>
      </c>
      <c r="E43" s="44" t="s">
        <v>17</v>
      </c>
      <c r="F43" s="44" t="s">
        <v>159</v>
      </c>
      <c r="G43" s="25">
        <v>37</v>
      </c>
      <c r="H43" s="20">
        <v>16</v>
      </c>
      <c r="I43" s="20">
        <v>18</v>
      </c>
      <c r="J43" s="20">
        <v>3</v>
      </c>
      <c r="K43" s="20"/>
      <c r="L43" s="20"/>
      <c r="M43" s="20"/>
      <c r="N43" s="21">
        <f t="shared" si="0"/>
        <v>883.95614999999987</v>
      </c>
      <c r="O43"/>
      <c r="P43" s="21">
        <v>883.95614999999987</v>
      </c>
      <c r="Q43"/>
      <c r="R43"/>
      <c r="S43"/>
    </row>
    <row r="44" spans="2:19" ht="45" x14ac:dyDescent="0.25">
      <c r="B44" s="16" t="s">
        <v>160</v>
      </c>
      <c r="C44" s="48" t="s">
        <v>161</v>
      </c>
      <c r="D44" s="43">
        <v>8575000</v>
      </c>
      <c r="E44" s="45" t="s">
        <v>17</v>
      </c>
      <c r="F44" s="45" t="s">
        <v>162</v>
      </c>
      <c r="G44" s="25">
        <v>57</v>
      </c>
      <c r="H44" s="20">
        <v>20</v>
      </c>
      <c r="I44" s="20">
        <v>30</v>
      </c>
      <c r="J44" s="20">
        <v>7</v>
      </c>
      <c r="K44" s="20"/>
      <c r="L44" s="20"/>
      <c r="M44" s="20"/>
      <c r="N44" s="21">
        <f t="shared" si="0"/>
        <v>7954.8892500000002</v>
      </c>
      <c r="O44"/>
      <c r="P44" s="21">
        <v>7954.8892500000002</v>
      </c>
      <c r="Q44"/>
      <c r="R44"/>
      <c r="S44"/>
    </row>
    <row r="45" spans="2:19" ht="30" x14ac:dyDescent="0.25">
      <c r="B45" s="16" t="s">
        <v>163</v>
      </c>
      <c r="C45" s="49" t="s">
        <v>164</v>
      </c>
      <c r="D45" s="43">
        <v>8565700</v>
      </c>
      <c r="E45" s="45" t="s">
        <v>17</v>
      </c>
      <c r="F45" s="45" t="s">
        <v>165</v>
      </c>
      <c r="G45" s="25">
        <v>4</v>
      </c>
      <c r="H45" s="20">
        <v>1</v>
      </c>
      <c r="I45" s="20">
        <v>2</v>
      </c>
      <c r="J45" s="20">
        <v>1</v>
      </c>
      <c r="K45" s="20"/>
      <c r="L45" s="20"/>
      <c r="M45" s="20"/>
      <c r="N45" s="21">
        <f t="shared" si="0"/>
        <v>2513.0490000000004</v>
      </c>
      <c r="O45"/>
      <c r="P45" s="21">
        <v>2513.0490000000004</v>
      </c>
      <c r="Q45"/>
      <c r="R45"/>
      <c r="S45"/>
    </row>
    <row r="46" spans="2:19" ht="45" x14ac:dyDescent="0.25">
      <c r="B46" s="16" t="s">
        <v>166</v>
      </c>
      <c r="C46" s="48" t="s">
        <v>167</v>
      </c>
      <c r="D46" s="43" t="s">
        <v>168</v>
      </c>
      <c r="E46" s="44" t="s">
        <v>17</v>
      </c>
      <c r="F46" s="45" t="s">
        <v>169</v>
      </c>
      <c r="G46" s="25">
        <v>4</v>
      </c>
      <c r="H46" s="20">
        <v>0</v>
      </c>
      <c r="I46" s="20">
        <v>2</v>
      </c>
      <c r="J46" s="20">
        <v>2</v>
      </c>
      <c r="K46" s="20"/>
      <c r="L46" s="20"/>
      <c r="M46" s="20"/>
      <c r="N46" s="21">
        <f t="shared" si="0"/>
        <v>269.2998</v>
      </c>
      <c r="O46"/>
      <c r="P46" s="21">
        <v>269.2998</v>
      </c>
      <c r="Q46"/>
      <c r="R46"/>
      <c r="S46"/>
    </row>
    <row r="47" spans="2:19" x14ac:dyDescent="0.25">
      <c r="B47" s="16" t="s">
        <v>170</v>
      </c>
      <c r="C47" s="48" t="s">
        <v>171</v>
      </c>
      <c r="D47" s="43" t="s">
        <v>172</v>
      </c>
      <c r="E47" s="44" t="s">
        <v>17</v>
      </c>
      <c r="F47" s="45" t="s">
        <v>173</v>
      </c>
      <c r="G47" s="25">
        <v>7</v>
      </c>
      <c r="H47" s="20">
        <v>2</v>
      </c>
      <c r="I47" s="20">
        <v>3</v>
      </c>
      <c r="J47" s="20">
        <v>2</v>
      </c>
      <c r="K47" s="20"/>
      <c r="L47" s="20"/>
      <c r="M47" s="20"/>
      <c r="N47" s="21">
        <f t="shared" si="0"/>
        <v>2068.5472500000001</v>
      </c>
      <c r="O47"/>
      <c r="P47" s="21">
        <v>2068.5472500000001</v>
      </c>
      <c r="Q47"/>
      <c r="R47"/>
      <c r="S47"/>
    </row>
    <row r="48" spans="2:19" x14ac:dyDescent="0.25">
      <c r="B48" s="16" t="s">
        <v>174</v>
      </c>
      <c r="C48" s="48" t="s">
        <v>149</v>
      </c>
      <c r="D48" s="43">
        <v>6131</v>
      </c>
      <c r="E48" s="44" t="s">
        <v>17</v>
      </c>
      <c r="F48" s="44" t="s">
        <v>175</v>
      </c>
      <c r="G48" s="25">
        <v>2</v>
      </c>
      <c r="H48" s="20">
        <v>1</v>
      </c>
      <c r="I48" s="20">
        <v>1</v>
      </c>
      <c r="J48" s="20">
        <v>0</v>
      </c>
      <c r="K48" s="20"/>
      <c r="L48" s="20"/>
      <c r="M48" s="20"/>
      <c r="N48" s="21">
        <f t="shared" si="0"/>
        <v>866.39437500000008</v>
      </c>
      <c r="O48"/>
      <c r="P48" s="21">
        <v>866.39437500000008</v>
      </c>
      <c r="Q48"/>
      <c r="R48"/>
      <c r="S48"/>
    </row>
    <row r="49" spans="2:19" ht="105" x14ac:dyDescent="0.25">
      <c r="B49" s="16" t="s">
        <v>176</v>
      </c>
      <c r="C49" s="48" t="s">
        <v>177</v>
      </c>
      <c r="D49" s="43">
        <v>5350</v>
      </c>
      <c r="E49" s="45" t="s">
        <v>17</v>
      </c>
      <c r="F49" s="45" t="s">
        <v>178</v>
      </c>
      <c r="G49" s="25">
        <v>4</v>
      </c>
      <c r="H49" s="20">
        <v>1</v>
      </c>
      <c r="I49" s="20">
        <v>2</v>
      </c>
      <c r="J49" s="20">
        <v>1</v>
      </c>
      <c r="K49" s="20"/>
      <c r="L49" s="20"/>
      <c r="M49" s="20"/>
      <c r="N49" s="21">
        <f t="shared" si="0"/>
        <v>1678.6770000000001</v>
      </c>
      <c r="O49"/>
      <c r="P49" s="21">
        <v>1678.6770000000001</v>
      </c>
      <c r="Q49"/>
      <c r="R49"/>
      <c r="S49"/>
    </row>
    <row r="50" spans="2:19" ht="30" x14ac:dyDescent="0.25">
      <c r="B50" s="16" t="s">
        <v>179</v>
      </c>
      <c r="C50" s="49" t="s">
        <v>180</v>
      </c>
      <c r="D50" s="43" t="s">
        <v>181</v>
      </c>
      <c r="E50" s="45" t="s">
        <v>17</v>
      </c>
      <c r="F50" s="45" t="s">
        <v>182</v>
      </c>
      <c r="G50" s="25">
        <v>20</v>
      </c>
      <c r="H50" s="20">
        <v>5</v>
      </c>
      <c r="I50" s="20">
        <v>10</v>
      </c>
      <c r="J50" s="20">
        <v>5</v>
      </c>
      <c r="K50" s="20"/>
      <c r="L50" s="20"/>
      <c r="M50" s="20"/>
      <c r="N50" s="21">
        <f t="shared" si="0"/>
        <v>12465.914999999999</v>
      </c>
      <c r="O50"/>
      <c r="P50" s="21">
        <v>12465.914999999999</v>
      </c>
      <c r="Q50"/>
      <c r="R50"/>
      <c r="S50"/>
    </row>
    <row r="51" spans="2:19" ht="30" x14ac:dyDescent="0.25">
      <c r="B51" s="16" t="s">
        <v>183</v>
      </c>
      <c r="C51" s="38" t="s">
        <v>184</v>
      </c>
      <c r="D51" s="39" t="s">
        <v>185</v>
      </c>
      <c r="E51" s="24" t="s">
        <v>17</v>
      </c>
      <c r="F51" s="24" t="s">
        <v>186</v>
      </c>
      <c r="G51" s="25">
        <v>25</v>
      </c>
      <c r="H51" s="20">
        <v>7</v>
      </c>
      <c r="I51" s="20">
        <v>12</v>
      </c>
      <c r="J51" s="20">
        <v>6</v>
      </c>
      <c r="K51" s="20"/>
      <c r="L51" s="20"/>
      <c r="M51" s="20"/>
      <c r="N51" s="21">
        <f t="shared" si="0"/>
        <v>8838.348750000001</v>
      </c>
      <c r="O51"/>
      <c r="P51" s="21">
        <v>8838.348750000001</v>
      </c>
      <c r="Q51"/>
      <c r="R51"/>
      <c r="S51"/>
    </row>
    <row r="52" spans="2:19" ht="30" x14ac:dyDescent="0.25">
      <c r="B52" s="16" t="s">
        <v>187</v>
      </c>
      <c r="C52" s="38" t="s">
        <v>188</v>
      </c>
      <c r="D52" s="39" t="s">
        <v>189</v>
      </c>
      <c r="E52" s="24" t="s">
        <v>17</v>
      </c>
      <c r="F52" s="24" t="s">
        <v>190</v>
      </c>
      <c r="G52" s="25">
        <v>4</v>
      </c>
      <c r="H52" s="20">
        <v>1</v>
      </c>
      <c r="I52" s="20">
        <v>2</v>
      </c>
      <c r="J52" s="20">
        <v>1</v>
      </c>
      <c r="K52" s="20"/>
      <c r="L52" s="20"/>
      <c r="M52" s="20"/>
      <c r="N52" s="21">
        <f t="shared" si="0"/>
        <v>4951.6005000000005</v>
      </c>
      <c r="O52"/>
      <c r="P52" s="21">
        <v>4951.6005000000005</v>
      </c>
      <c r="Q52"/>
      <c r="R52"/>
      <c r="S52"/>
    </row>
    <row r="53" spans="2:19" ht="30" x14ac:dyDescent="0.25">
      <c r="B53" s="16" t="s">
        <v>191</v>
      </c>
      <c r="C53" s="33" t="s">
        <v>192</v>
      </c>
      <c r="D53" s="23">
        <v>4653900</v>
      </c>
      <c r="E53" s="36" t="s">
        <v>17</v>
      </c>
      <c r="F53" s="24" t="s">
        <v>192</v>
      </c>
      <c r="G53" s="25">
        <v>4</v>
      </c>
      <c r="H53" s="20">
        <v>1</v>
      </c>
      <c r="I53" s="20">
        <v>2</v>
      </c>
      <c r="J53" s="20">
        <v>1</v>
      </c>
      <c r="K53" s="20"/>
      <c r="L53" s="20"/>
      <c r="M53" s="20"/>
      <c r="N53" s="21">
        <f t="shared" si="0"/>
        <v>685.37699999999995</v>
      </c>
      <c r="O53"/>
      <c r="P53" s="21">
        <v>685.37699999999995</v>
      </c>
      <c r="Q53"/>
      <c r="R53"/>
      <c r="S53"/>
    </row>
    <row r="54" spans="2:19" ht="45" x14ac:dyDescent="0.25">
      <c r="B54" s="16" t="s">
        <v>193</v>
      </c>
      <c r="C54" s="33" t="s">
        <v>194</v>
      </c>
      <c r="D54" s="23" t="s">
        <v>195</v>
      </c>
      <c r="E54" s="36" t="s">
        <v>17</v>
      </c>
      <c r="F54" s="24" t="s">
        <v>196</v>
      </c>
      <c r="G54" s="25">
        <v>1</v>
      </c>
      <c r="H54" s="20">
        <v>0</v>
      </c>
      <c r="I54" s="20">
        <v>1</v>
      </c>
      <c r="J54" s="20">
        <v>0</v>
      </c>
      <c r="K54" s="20"/>
      <c r="L54" s="20"/>
      <c r="M54" s="20"/>
      <c r="N54" s="21">
        <f t="shared" si="0"/>
        <v>94.735987499999993</v>
      </c>
      <c r="O54"/>
      <c r="P54" s="21">
        <v>94.735987499999993</v>
      </c>
      <c r="Q54"/>
      <c r="R54"/>
      <c r="S54"/>
    </row>
    <row r="55" spans="2:19" ht="30" x14ac:dyDescent="0.25">
      <c r="B55" s="16" t="s">
        <v>197</v>
      </c>
      <c r="C55" s="33" t="s">
        <v>198</v>
      </c>
      <c r="D55" s="23">
        <v>4707600</v>
      </c>
      <c r="E55" s="36" t="s">
        <v>17</v>
      </c>
      <c r="F55" s="24" t="s">
        <v>199</v>
      </c>
      <c r="G55" s="25">
        <v>6</v>
      </c>
      <c r="H55" s="20">
        <v>2</v>
      </c>
      <c r="I55" s="20">
        <v>2</v>
      </c>
      <c r="J55" s="20">
        <v>2</v>
      </c>
      <c r="K55" s="20"/>
      <c r="L55" s="20"/>
      <c r="M55" s="20"/>
      <c r="N55" s="21">
        <f t="shared" si="0"/>
        <v>168.36435</v>
      </c>
      <c r="O55"/>
      <c r="P55" s="21">
        <v>168.36435</v>
      </c>
      <c r="Q55"/>
      <c r="R55"/>
      <c r="S55"/>
    </row>
    <row r="56" spans="2:19" x14ac:dyDescent="0.25">
      <c r="B56" s="16" t="s">
        <v>200</v>
      </c>
      <c r="C56" s="33" t="s">
        <v>201</v>
      </c>
      <c r="D56" s="23">
        <v>8567700</v>
      </c>
      <c r="E56" s="36" t="s">
        <v>17</v>
      </c>
      <c r="F56" s="24" t="s">
        <v>202</v>
      </c>
      <c r="G56" s="25">
        <v>3</v>
      </c>
      <c r="H56" s="20">
        <v>0</v>
      </c>
      <c r="I56" s="20">
        <v>2</v>
      </c>
      <c r="J56" s="20">
        <v>1</v>
      </c>
      <c r="K56" s="20"/>
      <c r="L56" s="20"/>
      <c r="M56" s="20"/>
      <c r="N56" s="21">
        <f t="shared" si="0"/>
        <v>45.420374999999993</v>
      </c>
      <c r="O56"/>
      <c r="P56" s="21">
        <v>45.420374999999993</v>
      </c>
      <c r="Q56"/>
      <c r="R56"/>
      <c r="S56"/>
    </row>
    <row r="57" spans="2:19" ht="30" x14ac:dyDescent="0.25">
      <c r="B57" s="16" t="s">
        <v>203</v>
      </c>
      <c r="C57" s="33" t="s">
        <v>204</v>
      </c>
      <c r="D57" s="23">
        <v>4552400</v>
      </c>
      <c r="E57" s="36" t="s">
        <v>17</v>
      </c>
      <c r="F57" s="24" t="s">
        <v>202</v>
      </c>
      <c r="G57" s="25">
        <v>32</v>
      </c>
      <c r="H57" s="20">
        <v>14</v>
      </c>
      <c r="I57" s="20">
        <v>16</v>
      </c>
      <c r="J57" s="20">
        <v>2</v>
      </c>
      <c r="K57" s="20"/>
      <c r="L57" s="20"/>
      <c r="M57" s="20"/>
      <c r="N57" s="21">
        <f t="shared" si="0"/>
        <v>114.21795</v>
      </c>
      <c r="O57"/>
      <c r="P57" s="21">
        <v>114.21795</v>
      </c>
      <c r="Q57"/>
      <c r="R57"/>
      <c r="S57"/>
    </row>
    <row r="58" spans="2:19" ht="30" x14ac:dyDescent="0.25">
      <c r="B58" s="16" t="s">
        <v>205</v>
      </c>
      <c r="C58" s="38" t="s">
        <v>206</v>
      </c>
      <c r="D58" s="50" t="s">
        <v>207</v>
      </c>
      <c r="E58" s="40" t="s">
        <v>17</v>
      </c>
      <c r="F58" s="24" t="s">
        <v>202</v>
      </c>
      <c r="G58" s="25">
        <v>32</v>
      </c>
      <c r="H58" s="20">
        <v>14</v>
      </c>
      <c r="I58" s="20">
        <v>16</v>
      </c>
      <c r="J58" s="20">
        <v>2</v>
      </c>
      <c r="K58" s="20"/>
      <c r="L58" s="20"/>
      <c r="M58" s="20"/>
      <c r="N58" s="21">
        <f t="shared" si="0"/>
        <v>51.201150000000013</v>
      </c>
      <c r="O58"/>
      <c r="P58" s="21">
        <v>51.201150000000013</v>
      </c>
      <c r="Q58"/>
      <c r="R58"/>
      <c r="S58"/>
    </row>
    <row r="59" spans="2:19" ht="16.5" x14ac:dyDescent="0.3">
      <c r="B59" s="16" t="s">
        <v>208</v>
      </c>
      <c r="C59" s="51" t="s">
        <v>209</v>
      </c>
      <c r="D59" s="52" t="s">
        <v>210</v>
      </c>
      <c r="E59" s="22" t="s">
        <v>17</v>
      </c>
      <c r="F59" s="24" t="s">
        <v>211</v>
      </c>
      <c r="G59" s="25">
        <v>3</v>
      </c>
      <c r="H59" s="20">
        <v>1</v>
      </c>
      <c r="I59" s="20">
        <v>1</v>
      </c>
      <c r="J59" s="20">
        <v>1</v>
      </c>
      <c r="K59" s="20"/>
      <c r="L59" s="20"/>
      <c r="M59" s="20"/>
      <c r="N59" s="21">
        <f t="shared" si="0"/>
        <v>10.057162500000002</v>
      </c>
      <c r="O59"/>
      <c r="P59" s="21">
        <v>10.057162500000002</v>
      </c>
      <c r="Q59"/>
      <c r="R59"/>
      <c r="S59"/>
    </row>
    <row r="60" spans="2:19" ht="75.75" x14ac:dyDescent="0.3">
      <c r="B60" s="16" t="s">
        <v>212</v>
      </c>
      <c r="C60" s="53" t="s">
        <v>213</v>
      </c>
      <c r="D60" s="54" t="s">
        <v>214</v>
      </c>
      <c r="E60" s="55" t="s">
        <v>17</v>
      </c>
      <c r="F60" s="24" t="s">
        <v>215</v>
      </c>
      <c r="G60" s="25">
        <v>8</v>
      </c>
      <c r="H60" s="20">
        <v>3</v>
      </c>
      <c r="I60" s="20">
        <v>3</v>
      </c>
      <c r="J60" s="20">
        <v>2</v>
      </c>
      <c r="K60" s="20"/>
      <c r="L60" s="20"/>
      <c r="M60" s="20"/>
      <c r="N60" s="21">
        <f t="shared" si="0"/>
        <v>8042.1495000000014</v>
      </c>
      <c r="O60"/>
      <c r="P60" s="21">
        <v>8042.1495000000014</v>
      </c>
      <c r="Q60"/>
      <c r="R60"/>
      <c r="S60"/>
    </row>
    <row r="61" spans="2:19" ht="30" x14ac:dyDescent="0.25">
      <c r="B61" s="16" t="s">
        <v>216</v>
      </c>
      <c r="C61" s="33" t="s">
        <v>217</v>
      </c>
      <c r="D61" s="56" t="s">
        <v>218</v>
      </c>
      <c r="E61" s="24" t="s">
        <v>17</v>
      </c>
      <c r="F61" s="22" t="s">
        <v>219</v>
      </c>
      <c r="G61" s="25">
        <v>1</v>
      </c>
      <c r="H61" s="20">
        <v>1</v>
      </c>
      <c r="I61" s="20">
        <v>0</v>
      </c>
      <c r="J61" s="20">
        <v>0</v>
      </c>
      <c r="K61" s="20"/>
      <c r="L61" s="20"/>
      <c r="M61" s="20"/>
      <c r="N61" s="21">
        <f t="shared" si="0"/>
        <v>1461.36375</v>
      </c>
      <c r="O61"/>
      <c r="P61" s="21">
        <v>1461.36375</v>
      </c>
      <c r="Q61"/>
      <c r="R61"/>
      <c r="S61"/>
    </row>
    <row r="62" spans="2:19" ht="30" x14ac:dyDescent="0.25">
      <c r="B62" s="16" t="s">
        <v>220</v>
      </c>
      <c r="C62" s="57" t="s">
        <v>221</v>
      </c>
      <c r="D62" s="18">
        <v>6122400</v>
      </c>
      <c r="E62" s="19" t="s">
        <v>17</v>
      </c>
      <c r="F62" s="24" t="s">
        <v>222</v>
      </c>
      <c r="G62" s="25">
        <v>12</v>
      </c>
      <c r="H62" s="20">
        <v>5</v>
      </c>
      <c r="I62" s="20">
        <v>5</v>
      </c>
      <c r="J62" s="20">
        <v>2</v>
      </c>
      <c r="K62" s="20"/>
      <c r="L62" s="20"/>
      <c r="M62" s="20"/>
      <c r="N62" s="21">
        <f t="shared" si="0"/>
        <v>2355.2471249999999</v>
      </c>
      <c r="O62"/>
      <c r="P62" s="21">
        <v>2355.2471249999999</v>
      </c>
      <c r="Q62"/>
      <c r="R62"/>
      <c r="S62"/>
    </row>
    <row r="63" spans="2:19" ht="30" x14ac:dyDescent="0.25">
      <c r="B63" s="16" t="s">
        <v>223</v>
      </c>
      <c r="C63" s="22" t="s">
        <v>224</v>
      </c>
      <c r="D63" s="23" t="s">
        <v>225</v>
      </c>
      <c r="E63" s="24" t="s">
        <v>17</v>
      </c>
      <c r="F63" s="24"/>
      <c r="G63" s="25">
        <v>10</v>
      </c>
      <c r="H63" s="20">
        <v>3</v>
      </c>
      <c r="I63" s="20">
        <v>5</v>
      </c>
      <c r="J63" s="20">
        <v>2</v>
      </c>
      <c r="K63" s="20"/>
      <c r="L63" s="20"/>
      <c r="M63" s="20"/>
      <c r="N63" s="21">
        <f t="shared" si="0"/>
        <v>260.13487500000002</v>
      </c>
      <c r="O63"/>
      <c r="P63" s="21">
        <v>260.13487500000002</v>
      </c>
      <c r="Q63"/>
      <c r="R63"/>
      <c r="S63"/>
    </row>
    <row r="64" spans="2:19" ht="409.5" x14ac:dyDescent="0.25">
      <c r="B64" s="16" t="s">
        <v>226</v>
      </c>
      <c r="C64" s="22" t="s">
        <v>227</v>
      </c>
      <c r="D64" s="23" t="s">
        <v>228</v>
      </c>
      <c r="E64" s="24" t="s">
        <v>17</v>
      </c>
      <c r="F64" s="24" t="s">
        <v>229</v>
      </c>
      <c r="G64" s="25">
        <v>6</v>
      </c>
      <c r="H64" s="20">
        <v>2</v>
      </c>
      <c r="I64" s="20">
        <v>3</v>
      </c>
      <c r="J64" s="20">
        <v>1</v>
      </c>
      <c r="K64" s="20"/>
      <c r="L64" s="20"/>
      <c r="M64" s="20"/>
      <c r="N64" s="21">
        <f t="shared" si="0"/>
        <v>7109.1982500000004</v>
      </c>
      <c r="O64"/>
      <c r="P64" s="21">
        <v>7109.1982500000004</v>
      </c>
      <c r="Q64"/>
      <c r="R64"/>
      <c r="S64"/>
    </row>
    <row r="65" spans="2:19" ht="240" x14ac:dyDescent="0.25">
      <c r="B65" s="16" t="s">
        <v>230</v>
      </c>
      <c r="C65" s="22" t="s">
        <v>231</v>
      </c>
      <c r="D65" s="23" t="s">
        <v>232</v>
      </c>
      <c r="E65" s="24" t="s">
        <v>17</v>
      </c>
      <c r="F65" s="24" t="s">
        <v>233</v>
      </c>
      <c r="G65" s="25">
        <v>5</v>
      </c>
      <c r="H65" s="20">
        <v>2</v>
      </c>
      <c r="I65" s="20">
        <v>2</v>
      </c>
      <c r="J65" s="20">
        <v>1</v>
      </c>
      <c r="K65" s="20"/>
      <c r="L65" s="20"/>
      <c r="M65" s="20"/>
      <c r="N65" s="21">
        <f t="shared" si="0"/>
        <v>8904.29925</v>
      </c>
      <c r="O65"/>
      <c r="P65" s="21">
        <v>8904.29925</v>
      </c>
      <c r="Q65"/>
      <c r="R65"/>
      <c r="S65"/>
    </row>
    <row r="66" spans="2:19" ht="255" x14ac:dyDescent="0.25">
      <c r="B66" s="16" t="s">
        <v>234</v>
      </c>
      <c r="C66" s="22" t="s">
        <v>231</v>
      </c>
      <c r="D66" s="23" t="s">
        <v>235</v>
      </c>
      <c r="E66" s="24" t="s">
        <v>17</v>
      </c>
      <c r="F66" s="24" t="s">
        <v>236</v>
      </c>
      <c r="G66" s="25">
        <v>5</v>
      </c>
      <c r="H66" s="20">
        <v>2</v>
      </c>
      <c r="I66" s="20">
        <v>2</v>
      </c>
      <c r="J66" s="20">
        <v>1</v>
      </c>
      <c r="K66" s="20"/>
      <c r="L66" s="20"/>
      <c r="M66" s="20"/>
      <c r="N66" s="21">
        <f t="shared" si="0"/>
        <v>3256.4647500000001</v>
      </c>
      <c r="O66"/>
      <c r="P66" s="21">
        <v>3256.4647500000001</v>
      </c>
      <c r="Q66"/>
      <c r="R66"/>
      <c r="S66"/>
    </row>
    <row r="67" spans="2:19" ht="240" x14ac:dyDescent="0.25">
      <c r="B67" s="16" t="s">
        <v>237</v>
      </c>
      <c r="C67" s="22" t="s">
        <v>231</v>
      </c>
      <c r="D67" s="23" t="s">
        <v>238</v>
      </c>
      <c r="E67" s="24" t="s">
        <v>17</v>
      </c>
      <c r="F67" s="24" t="s">
        <v>239</v>
      </c>
      <c r="G67" s="25">
        <v>5</v>
      </c>
      <c r="H67" s="20">
        <v>2</v>
      </c>
      <c r="I67" s="20">
        <v>2</v>
      </c>
      <c r="J67" s="20">
        <v>1</v>
      </c>
      <c r="K67" s="20"/>
      <c r="L67" s="20"/>
      <c r="M67" s="20"/>
      <c r="N67" s="21">
        <f t="shared" si="0"/>
        <v>3429.4837499999999</v>
      </c>
      <c r="O67"/>
      <c r="P67" s="21">
        <v>3429.4837499999999</v>
      </c>
      <c r="Q67"/>
      <c r="R67"/>
      <c r="S67"/>
    </row>
    <row r="68" spans="2:19" ht="285" x14ac:dyDescent="0.25">
      <c r="B68" s="16" t="s">
        <v>240</v>
      </c>
      <c r="C68" s="22" t="s">
        <v>241</v>
      </c>
      <c r="D68" s="23" t="s">
        <v>242</v>
      </c>
      <c r="E68" s="24" t="s">
        <v>17</v>
      </c>
      <c r="F68" s="24" t="s">
        <v>243</v>
      </c>
      <c r="G68" s="25">
        <v>5</v>
      </c>
      <c r="H68" s="20">
        <v>2</v>
      </c>
      <c r="I68" s="20">
        <v>2</v>
      </c>
      <c r="J68" s="20">
        <v>1</v>
      </c>
      <c r="K68" s="20"/>
      <c r="L68" s="20"/>
      <c r="M68" s="20"/>
      <c r="N68" s="21">
        <f t="shared" ref="N68:N94" si="1">IF(H68*K68+I68*L68+J68*M68=0,P68,H68*K68+I68*L68+J68*M68)</f>
        <v>2984.5777499999999</v>
      </c>
      <c r="O68"/>
      <c r="P68" s="21">
        <v>2984.5777499999999</v>
      </c>
      <c r="Q68"/>
      <c r="R68"/>
      <c r="S68"/>
    </row>
    <row r="69" spans="2:19" ht="15.75" x14ac:dyDescent="0.25">
      <c r="B69" s="16" t="s">
        <v>244</v>
      </c>
      <c r="C69" s="58" t="s">
        <v>245</v>
      </c>
      <c r="D69" s="23" t="s">
        <v>246</v>
      </c>
      <c r="E69" s="24" t="s">
        <v>17</v>
      </c>
      <c r="F69" s="24" t="s">
        <v>247</v>
      </c>
      <c r="G69" s="25">
        <v>7</v>
      </c>
      <c r="H69" s="20">
        <v>3</v>
      </c>
      <c r="I69" s="20">
        <v>2</v>
      </c>
      <c r="J69" s="20">
        <v>2</v>
      </c>
      <c r="K69" s="20"/>
      <c r="L69" s="20"/>
      <c r="M69" s="20"/>
      <c r="N69" s="21">
        <f t="shared" si="1"/>
        <v>5578.6500000000005</v>
      </c>
      <c r="O69"/>
      <c r="P69" s="21">
        <v>5578.6500000000005</v>
      </c>
      <c r="Q69"/>
      <c r="R69"/>
      <c r="S69"/>
    </row>
    <row r="70" spans="2:19" ht="15.75" x14ac:dyDescent="0.25">
      <c r="B70" s="16" t="s">
        <v>248</v>
      </c>
      <c r="C70" s="58" t="s">
        <v>249</v>
      </c>
      <c r="D70" s="23" t="s">
        <v>250</v>
      </c>
      <c r="E70" s="24" t="s">
        <v>17</v>
      </c>
      <c r="F70" s="58" t="s">
        <v>249</v>
      </c>
      <c r="G70" s="25">
        <v>3</v>
      </c>
      <c r="H70" s="20">
        <v>1</v>
      </c>
      <c r="I70" s="20">
        <v>1</v>
      </c>
      <c r="J70" s="20">
        <v>1</v>
      </c>
      <c r="K70" s="20"/>
      <c r="L70" s="20"/>
      <c r="M70" s="20"/>
      <c r="N70" s="21">
        <f t="shared" si="1"/>
        <v>2078.4802500000001</v>
      </c>
      <c r="O70"/>
      <c r="P70" s="21">
        <v>2078.4802500000001</v>
      </c>
      <c r="Q70"/>
      <c r="R70"/>
      <c r="S70"/>
    </row>
    <row r="71" spans="2:19" ht="300" x14ac:dyDescent="0.25">
      <c r="B71" s="16" t="s">
        <v>251</v>
      </c>
      <c r="C71" s="22" t="s">
        <v>252</v>
      </c>
      <c r="D71" s="23" t="s">
        <v>253</v>
      </c>
      <c r="E71" s="24" t="s">
        <v>17</v>
      </c>
      <c r="F71" s="24" t="s">
        <v>254</v>
      </c>
      <c r="G71" s="25">
        <v>5</v>
      </c>
      <c r="H71" s="20">
        <v>2</v>
      </c>
      <c r="I71" s="20">
        <v>2</v>
      </c>
      <c r="J71" s="20">
        <v>1</v>
      </c>
      <c r="K71" s="20"/>
      <c r="L71" s="20"/>
      <c r="M71" s="20"/>
      <c r="N71" s="21">
        <f t="shared" si="1"/>
        <v>3534.5310000000004</v>
      </c>
      <c r="O71"/>
      <c r="P71" s="21">
        <v>3534.5310000000004</v>
      </c>
      <c r="Q71"/>
      <c r="R71"/>
      <c r="S71"/>
    </row>
    <row r="72" spans="2:19" ht="30" x14ac:dyDescent="0.25">
      <c r="B72" s="16" t="s">
        <v>255</v>
      </c>
      <c r="C72" s="22" t="s">
        <v>256</v>
      </c>
      <c r="D72" s="23">
        <v>2097000</v>
      </c>
      <c r="E72" s="24" t="s">
        <v>17</v>
      </c>
      <c r="F72" s="24" t="s">
        <v>257</v>
      </c>
      <c r="G72" s="25">
        <v>11</v>
      </c>
      <c r="H72" s="20">
        <v>3</v>
      </c>
      <c r="I72" s="20">
        <v>4</v>
      </c>
      <c r="J72" s="20">
        <v>4</v>
      </c>
      <c r="K72" s="20"/>
      <c r="L72" s="20"/>
      <c r="M72" s="20"/>
      <c r="N72" s="21">
        <f t="shared" si="1"/>
        <v>294.26512500000001</v>
      </c>
      <c r="O72"/>
      <c r="P72" s="21">
        <v>294.26512500000001</v>
      </c>
      <c r="Q72"/>
      <c r="R72"/>
      <c r="S72"/>
    </row>
    <row r="73" spans="2:19" x14ac:dyDescent="0.25">
      <c r="B73" s="16" t="s">
        <v>258</v>
      </c>
      <c r="C73" s="59" t="s">
        <v>27</v>
      </c>
      <c r="D73" s="60" t="s">
        <v>28</v>
      </c>
      <c r="E73" s="61" t="s">
        <v>17</v>
      </c>
      <c r="F73" s="16" t="s">
        <v>259</v>
      </c>
      <c r="G73" s="25">
        <v>100</v>
      </c>
      <c r="H73" s="20">
        <v>25</v>
      </c>
      <c r="I73" s="20">
        <v>50</v>
      </c>
      <c r="J73" s="20">
        <v>25</v>
      </c>
      <c r="K73" s="20"/>
      <c r="L73" s="20"/>
      <c r="M73" s="20"/>
      <c r="N73" s="21">
        <f t="shared" si="1"/>
        <v>31785.600000000002</v>
      </c>
      <c r="O73"/>
      <c r="P73" s="21">
        <v>31785.600000000002</v>
      </c>
      <c r="Q73"/>
      <c r="R73"/>
      <c r="S73"/>
    </row>
    <row r="74" spans="2:19" ht="30" x14ac:dyDescent="0.25">
      <c r="B74" s="16" t="s">
        <v>260</v>
      </c>
      <c r="C74" s="62" t="s">
        <v>261</v>
      </c>
      <c r="D74" s="63" t="s">
        <v>262</v>
      </c>
      <c r="E74" s="61" t="s">
        <v>17</v>
      </c>
      <c r="F74" s="16"/>
      <c r="G74" s="25">
        <v>1</v>
      </c>
      <c r="H74" s="20">
        <v>1</v>
      </c>
      <c r="I74" s="20">
        <v>0</v>
      </c>
      <c r="J74" s="20">
        <v>0</v>
      </c>
      <c r="K74" s="20"/>
      <c r="L74" s="20"/>
      <c r="M74" s="20"/>
      <c r="N74" s="21">
        <f t="shared" si="1"/>
        <v>138.25350000000003</v>
      </c>
      <c r="O74"/>
      <c r="P74" s="21">
        <v>138.25350000000003</v>
      </c>
      <c r="Q74"/>
      <c r="R74"/>
      <c r="S74"/>
    </row>
    <row r="75" spans="2:19" x14ac:dyDescent="0.25">
      <c r="B75" s="16" t="s">
        <v>263</v>
      </c>
      <c r="C75" s="64" t="s">
        <v>264</v>
      </c>
      <c r="D75" s="65" t="s">
        <v>265</v>
      </c>
      <c r="E75" s="61" t="s">
        <v>17</v>
      </c>
      <c r="F75" s="16" t="s">
        <v>266</v>
      </c>
      <c r="G75" s="25">
        <v>10</v>
      </c>
      <c r="H75" s="20">
        <v>4</v>
      </c>
      <c r="I75" s="20">
        <v>5</v>
      </c>
      <c r="J75" s="20">
        <v>1</v>
      </c>
      <c r="K75" s="20"/>
      <c r="L75" s="20"/>
      <c r="M75" s="20"/>
      <c r="N75" s="21">
        <f t="shared" si="1"/>
        <v>258.92212500000005</v>
      </c>
      <c r="O75"/>
      <c r="P75" s="21">
        <v>258.92212500000005</v>
      </c>
      <c r="Q75"/>
      <c r="R75"/>
      <c r="S75"/>
    </row>
    <row r="76" spans="2:19" x14ac:dyDescent="0.25">
      <c r="B76" s="66" t="s">
        <v>267</v>
      </c>
      <c r="C76" s="67" t="s">
        <v>268</v>
      </c>
      <c r="D76" s="68" t="s">
        <v>269</v>
      </c>
      <c r="E76" s="61" t="s">
        <v>17</v>
      </c>
      <c r="F76" s="16" t="s">
        <v>270</v>
      </c>
      <c r="G76" s="25">
        <v>5</v>
      </c>
      <c r="H76" s="20">
        <v>2</v>
      </c>
      <c r="I76" s="20">
        <v>2</v>
      </c>
      <c r="J76" s="20">
        <v>1</v>
      </c>
      <c r="K76" s="20"/>
      <c r="L76" s="20"/>
      <c r="M76" s="20"/>
      <c r="N76" s="21">
        <f t="shared" si="1"/>
        <v>1272.9255000000001</v>
      </c>
      <c r="O76"/>
      <c r="P76" s="21">
        <v>1272.9255000000001</v>
      </c>
      <c r="Q76"/>
      <c r="R76"/>
      <c r="S76"/>
    </row>
    <row r="77" spans="2:19" x14ac:dyDescent="0.25">
      <c r="B77" s="69" t="s">
        <v>271</v>
      </c>
      <c r="C77" s="67" t="s">
        <v>272</v>
      </c>
      <c r="D77" s="68" t="s">
        <v>273</v>
      </c>
      <c r="E77" s="61" t="s">
        <v>17</v>
      </c>
      <c r="F77" s="16" t="s">
        <v>274</v>
      </c>
      <c r="G77" s="25">
        <v>6</v>
      </c>
      <c r="H77" s="20">
        <v>2</v>
      </c>
      <c r="I77" s="20">
        <v>2</v>
      </c>
      <c r="J77" s="20">
        <v>2</v>
      </c>
      <c r="K77" s="20"/>
      <c r="L77" s="20"/>
      <c r="M77" s="20"/>
      <c r="N77" s="21">
        <f t="shared" si="1"/>
        <v>2562.7139999999999</v>
      </c>
      <c r="O77"/>
      <c r="P77" s="21">
        <v>2562.7139999999999</v>
      </c>
      <c r="Q77"/>
      <c r="R77"/>
      <c r="S77"/>
    </row>
    <row r="78" spans="2:19" x14ac:dyDescent="0.25">
      <c r="B78" s="70" t="s">
        <v>275</v>
      </c>
      <c r="C78" s="67" t="s">
        <v>276</v>
      </c>
      <c r="D78" s="68" t="s">
        <v>189</v>
      </c>
      <c r="E78" s="61" t="s">
        <v>17</v>
      </c>
      <c r="F78" s="24"/>
      <c r="G78" s="25">
        <v>6</v>
      </c>
      <c r="H78" s="20">
        <v>2</v>
      </c>
      <c r="I78" s="20">
        <v>2</v>
      </c>
      <c r="J78" s="20">
        <v>2</v>
      </c>
      <c r="K78" s="20"/>
      <c r="L78" s="20"/>
      <c r="M78" s="20"/>
      <c r="N78" s="21">
        <f t="shared" si="1"/>
        <v>8343.7200000000012</v>
      </c>
      <c r="O78"/>
      <c r="P78" s="21">
        <v>8343.7200000000012</v>
      </c>
      <c r="Q78"/>
      <c r="R78"/>
      <c r="S78"/>
    </row>
    <row r="79" spans="2:19" ht="30" x14ac:dyDescent="0.25">
      <c r="B79" s="71" t="s">
        <v>277</v>
      </c>
      <c r="C79" s="72" t="s">
        <v>278</v>
      </c>
      <c r="D79" s="73">
        <v>5811200</v>
      </c>
      <c r="E79" s="74" t="s">
        <v>17</v>
      </c>
      <c r="F79" s="75"/>
      <c r="G79" s="25">
        <v>6</v>
      </c>
      <c r="H79" s="20">
        <v>2</v>
      </c>
      <c r="I79" s="20">
        <v>2</v>
      </c>
      <c r="J79" s="20">
        <v>2</v>
      </c>
      <c r="K79" s="20"/>
      <c r="L79" s="20"/>
      <c r="M79" s="20"/>
      <c r="N79" s="21">
        <f t="shared" si="1"/>
        <v>2160.4274999999998</v>
      </c>
      <c r="O79"/>
      <c r="P79" s="21">
        <v>2160.4274999999998</v>
      </c>
      <c r="Q79"/>
      <c r="R79"/>
      <c r="S79"/>
    </row>
    <row r="80" spans="2:19" x14ac:dyDescent="0.25">
      <c r="B80" s="71" t="s">
        <v>279</v>
      </c>
      <c r="C80" s="64" t="s">
        <v>280</v>
      </c>
      <c r="D80" s="76">
        <v>5832500</v>
      </c>
      <c r="E80" s="75" t="s">
        <v>17</v>
      </c>
      <c r="F80" s="77"/>
      <c r="G80" s="25">
        <v>6</v>
      </c>
      <c r="H80" s="20">
        <v>2</v>
      </c>
      <c r="I80" s="20">
        <v>2</v>
      </c>
      <c r="J80" s="20">
        <v>2</v>
      </c>
      <c r="K80" s="20"/>
      <c r="L80" s="20"/>
      <c r="M80" s="20"/>
      <c r="N80" s="21">
        <f t="shared" si="1"/>
        <v>621.30915000000005</v>
      </c>
      <c r="O80"/>
      <c r="P80" s="21">
        <v>621.30915000000005</v>
      </c>
      <c r="Q80"/>
      <c r="R80"/>
      <c r="S80"/>
    </row>
    <row r="81" spans="2:19" ht="30" x14ac:dyDescent="0.25">
      <c r="B81" s="71" t="s">
        <v>281</v>
      </c>
      <c r="C81" s="64" t="s">
        <v>282</v>
      </c>
      <c r="D81" s="76" t="s">
        <v>283</v>
      </c>
      <c r="E81" s="75" t="s">
        <v>17</v>
      </c>
      <c r="F81" s="78" t="s">
        <v>284</v>
      </c>
      <c r="G81" s="25">
        <v>6</v>
      </c>
      <c r="H81" s="20">
        <v>2</v>
      </c>
      <c r="I81" s="20">
        <v>2</v>
      </c>
      <c r="J81" s="20">
        <v>2</v>
      </c>
      <c r="K81" s="20"/>
      <c r="L81" s="20"/>
      <c r="M81" s="20"/>
      <c r="N81" s="21">
        <f t="shared" si="1"/>
        <v>355.35307499999999</v>
      </c>
      <c r="O81"/>
      <c r="P81" s="21">
        <v>355.35307499999999</v>
      </c>
      <c r="Q81"/>
      <c r="R81"/>
      <c r="S81"/>
    </row>
    <row r="82" spans="2:19" ht="24.75" customHeight="1" x14ac:dyDescent="0.25">
      <c r="B82" s="71" t="s">
        <v>285</v>
      </c>
      <c r="C82" s="79" t="s">
        <v>252</v>
      </c>
      <c r="D82" s="68" t="s">
        <v>286</v>
      </c>
      <c r="E82" s="71" t="s">
        <v>17</v>
      </c>
      <c r="F82" s="80" t="s">
        <v>287</v>
      </c>
      <c r="G82" s="25">
        <v>6</v>
      </c>
      <c r="H82" s="20">
        <v>2</v>
      </c>
      <c r="I82" s="20">
        <v>2</v>
      </c>
      <c r="J82" s="20">
        <v>2</v>
      </c>
      <c r="K82" s="20"/>
      <c r="L82" s="20"/>
      <c r="M82" s="20"/>
      <c r="N82" s="21">
        <f t="shared" si="1"/>
        <v>2376.4702499999999</v>
      </c>
      <c r="O82"/>
      <c r="P82" s="21">
        <v>2376.4702499999999</v>
      </c>
      <c r="Q82"/>
      <c r="R82"/>
      <c r="S82"/>
    </row>
    <row r="83" spans="2:19" ht="39" customHeight="1" x14ac:dyDescent="0.25">
      <c r="B83" s="71" t="s">
        <v>288</v>
      </c>
      <c r="C83" s="79" t="s">
        <v>252</v>
      </c>
      <c r="D83" s="68" t="s">
        <v>289</v>
      </c>
      <c r="E83" s="71" t="s">
        <v>17</v>
      </c>
      <c r="F83" s="80" t="s">
        <v>290</v>
      </c>
      <c r="G83" s="25">
        <v>6</v>
      </c>
      <c r="H83" s="20">
        <v>2</v>
      </c>
      <c r="I83" s="20">
        <v>2</v>
      </c>
      <c r="J83" s="20">
        <v>2</v>
      </c>
      <c r="K83" s="20"/>
      <c r="L83" s="20"/>
      <c r="M83" s="20"/>
      <c r="N83" s="21">
        <f t="shared" si="1"/>
        <v>4670.9932500000004</v>
      </c>
      <c r="O83"/>
      <c r="P83" s="21">
        <v>4670.9932500000004</v>
      </c>
      <c r="Q83"/>
      <c r="R83"/>
      <c r="S83"/>
    </row>
    <row r="84" spans="2:19" ht="29.25" customHeight="1" x14ac:dyDescent="0.25">
      <c r="B84" s="71" t="s">
        <v>291</v>
      </c>
      <c r="C84" s="79" t="s">
        <v>252</v>
      </c>
      <c r="D84" s="81" t="s">
        <v>292</v>
      </c>
      <c r="E84" s="71" t="s">
        <v>17</v>
      </c>
      <c r="F84" s="80" t="s">
        <v>293</v>
      </c>
      <c r="G84" s="25">
        <v>6</v>
      </c>
      <c r="H84" s="20">
        <v>2</v>
      </c>
      <c r="I84" s="20">
        <v>2</v>
      </c>
      <c r="J84" s="20">
        <v>2</v>
      </c>
      <c r="K84" s="20"/>
      <c r="L84" s="20"/>
      <c r="M84" s="20"/>
      <c r="N84" s="21">
        <f t="shared" si="1"/>
        <v>4670.9932500000004</v>
      </c>
      <c r="O84"/>
      <c r="P84" s="21">
        <v>4670.9932500000004</v>
      </c>
      <c r="Q84"/>
      <c r="R84"/>
      <c r="S84"/>
    </row>
    <row r="85" spans="2:19" ht="76.5" customHeight="1" x14ac:dyDescent="0.25">
      <c r="B85" s="71" t="s">
        <v>294</v>
      </c>
      <c r="C85" s="79" t="s">
        <v>295</v>
      </c>
      <c r="D85" s="68">
        <v>62100</v>
      </c>
      <c r="E85" s="71" t="s">
        <v>17</v>
      </c>
      <c r="F85" s="80" t="s">
        <v>296</v>
      </c>
      <c r="G85" s="25">
        <v>6</v>
      </c>
      <c r="H85" s="20">
        <v>2</v>
      </c>
      <c r="I85" s="20">
        <v>2</v>
      </c>
      <c r="J85" s="20">
        <v>2</v>
      </c>
      <c r="K85" s="20"/>
      <c r="L85" s="20"/>
      <c r="M85" s="20"/>
      <c r="N85" s="21">
        <f t="shared" si="1"/>
        <v>280.85557500000004</v>
      </c>
      <c r="O85"/>
      <c r="P85" s="21">
        <v>280.85557500000004</v>
      </c>
      <c r="Q85"/>
      <c r="R85"/>
      <c r="S85"/>
    </row>
    <row r="86" spans="2:19" ht="30" x14ac:dyDescent="0.25">
      <c r="B86" s="71" t="s">
        <v>297</v>
      </c>
      <c r="C86" s="62" t="s">
        <v>298</v>
      </c>
      <c r="D86" s="68">
        <v>5811200</v>
      </c>
      <c r="E86" s="71" t="s">
        <v>17</v>
      </c>
      <c r="F86" s="80" t="s">
        <v>299</v>
      </c>
      <c r="G86" s="25">
        <v>6</v>
      </c>
      <c r="H86" s="20">
        <v>2</v>
      </c>
      <c r="I86" s="20">
        <v>2</v>
      </c>
      <c r="J86" s="20">
        <v>2</v>
      </c>
      <c r="K86" s="20"/>
      <c r="L86" s="20"/>
      <c r="M86" s="20"/>
      <c r="N86" s="21">
        <f t="shared" si="1"/>
        <v>2160.4274999999998</v>
      </c>
      <c r="O86"/>
      <c r="P86" s="21">
        <v>2160.4274999999998</v>
      </c>
      <c r="Q86"/>
      <c r="R86"/>
      <c r="S86"/>
    </row>
    <row r="87" spans="2:19" ht="26.25" x14ac:dyDescent="0.25">
      <c r="B87" s="71" t="s">
        <v>300</v>
      </c>
      <c r="C87" s="62" t="s">
        <v>280</v>
      </c>
      <c r="D87" s="68">
        <v>5832500</v>
      </c>
      <c r="E87" s="71" t="s">
        <v>17</v>
      </c>
      <c r="F87" s="80" t="s">
        <v>301</v>
      </c>
      <c r="G87" s="25">
        <v>6</v>
      </c>
      <c r="H87" s="20">
        <v>2</v>
      </c>
      <c r="I87" s="20">
        <v>2</v>
      </c>
      <c r="J87" s="20">
        <v>2</v>
      </c>
      <c r="K87" s="20"/>
      <c r="L87" s="20"/>
      <c r="M87" s="20"/>
      <c r="N87" s="21">
        <f t="shared" si="1"/>
        <v>621.30915000000005</v>
      </c>
      <c r="O87"/>
      <c r="P87" s="21">
        <v>621.30915000000005</v>
      </c>
      <c r="Q87"/>
      <c r="R87"/>
      <c r="S87"/>
    </row>
    <row r="88" spans="2:19" x14ac:dyDescent="0.25">
      <c r="B88" s="71" t="s">
        <v>302</v>
      </c>
      <c r="C88" s="62" t="s">
        <v>303</v>
      </c>
      <c r="D88" s="68" t="s">
        <v>304</v>
      </c>
      <c r="E88" s="71" t="s">
        <v>17</v>
      </c>
      <c r="F88" s="80" t="s">
        <v>303</v>
      </c>
      <c r="G88" s="25">
        <v>6</v>
      </c>
      <c r="H88" s="20">
        <v>2</v>
      </c>
      <c r="I88" s="20">
        <v>2</v>
      </c>
      <c r="J88" s="20">
        <v>2</v>
      </c>
      <c r="K88" s="20"/>
      <c r="L88" s="20"/>
      <c r="M88" s="20"/>
      <c r="N88" s="21">
        <f t="shared" si="1"/>
        <v>901.41975000000002</v>
      </c>
      <c r="O88"/>
      <c r="P88" s="21">
        <v>901.41975000000002</v>
      </c>
      <c r="Q88"/>
      <c r="R88"/>
      <c r="S88"/>
    </row>
    <row r="89" spans="2:19" x14ac:dyDescent="0.25">
      <c r="B89" s="71" t="s">
        <v>305</v>
      </c>
      <c r="C89" s="62" t="s">
        <v>306</v>
      </c>
      <c r="D89" s="68" t="s">
        <v>307</v>
      </c>
      <c r="E89" s="71" t="s">
        <v>17</v>
      </c>
      <c r="F89" s="80" t="s">
        <v>306</v>
      </c>
      <c r="G89" s="25">
        <v>6</v>
      </c>
      <c r="H89" s="20">
        <v>2</v>
      </c>
      <c r="I89" s="20">
        <v>2</v>
      </c>
      <c r="J89" s="20">
        <v>2</v>
      </c>
      <c r="K89" s="20"/>
      <c r="L89" s="20"/>
      <c r="M89" s="20"/>
      <c r="N89" s="21">
        <f t="shared" si="1"/>
        <v>789.67349999999999</v>
      </c>
      <c r="O89"/>
      <c r="P89" s="21">
        <v>789.67349999999999</v>
      </c>
      <c r="Q89"/>
      <c r="R89"/>
      <c r="S89"/>
    </row>
    <row r="90" spans="2:19" ht="30" x14ac:dyDescent="0.25">
      <c r="B90" s="71" t="s">
        <v>308</v>
      </c>
      <c r="C90" s="62" t="s">
        <v>309</v>
      </c>
      <c r="D90" s="68" t="s">
        <v>310</v>
      </c>
      <c r="E90" s="71" t="s">
        <v>17</v>
      </c>
      <c r="F90" s="80" t="s">
        <v>309</v>
      </c>
      <c r="G90" s="25">
        <v>6</v>
      </c>
      <c r="H90" s="20">
        <v>2</v>
      </c>
      <c r="I90" s="20">
        <v>2</v>
      </c>
      <c r="J90" s="20">
        <v>2</v>
      </c>
      <c r="K90" s="20"/>
      <c r="L90" s="20"/>
      <c r="M90" s="20"/>
      <c r="N90" s="21">
        <f t="shared" si="1"/>
        <v>819.47250000000008</v>
      </c>
      <c r="O90"/>
      <c r="P90" s="21">
        <v>819.47250000000008</v>
      </c>
      <c r="Q90"/>
      <c r="R90"/>
      <c r="S90"/>
    </row>
    <row r="91" spans="2:19" x14ac:dyDescent="0.25">
      <c r="B91" s="82" t="s">
        <v>311</v>
      </c>
      <c r="C91" s="83" t="s">
        <v>312</v>
      </c>
      <c r="D91" s="84" t="s">
        <v>313</v>
      </c>
      <c r="E91" s="82" t="s">
        <v>17</v>
      </c>
      <c r="F91" s="85" t="s">
        <v>312</v>
      </c>
      <c r="G91" s="86">
        <v>6</v>
      </c>
      <c r="H91" s="20">
        <v>2</v>
      </c>
      <c r="I91" s="20">
        <v>2</v>
      </c>
      <c r="J91" s="20">
        <v>2</v>
      </c>
      <c r="K91" s="20"/>
      <c r="L91" s="20"/>
      <c r="M91" s="20"/>
      <c r="N91" s="21">
        <f t="shared" si="1"/>
        <v>901.41975000000002</v>
      </c>
      <c r="O91"/>
      <c r="P91" s="21">
        <v>901.41975000000002</v>
      </c>
      <c r="Q91"/>
      <c r="R91"/>
      <c r="S91"/>
    </row>
    <row r="92" spans="2:19" x14ac:dyDescent="0.25">
      <c r="B92" s="71" t="s">
        <v>314</v>
      </c>
      <c r="C92" s="62" t="s">
        <v>315</v>
      </c>
      <c r="D92" s="68" t="s">
        <v>316</v>
      </c>
      <c r="E92" s="71" t="s">
        <v>17</v>
      </c>
      <c r="F92" s="80" t="s">
        <v>315</v>
      </c>
      <c r="G92" s="25">
        <v>6</v>
      </c>
      <c r="H92" s="20">
        <v>2</v>
      </c>
      <c r="I92" s="20">
        <v>2</v>
      </c>
      <c r="J92" s="20">
        <v>2</v>
      </c>
      <c r="K92" s="20"/>
      <c r="L92" s="20"/>
      <c r="M92" s="20"/>
      <c r="N92" s="21">
        <f t="shared" si="1"/>
        <v>1795.3897500000003</v>
      </c>
      <c r="O92"/>
      <c r="P92" s="21">
        <v>1795.3897500000003</v>
      </c>
      <c r="Q92"/>
      <c r="R92"/>
      <c r="S92"/>
    </row>
    <row r="93" spans="2:19" x14ac:dyDescent="0.25">
      <c r="B93" s="71" t="s">
        <v>317</v>
      </c>
      <c r="C93" s="62" t="s">
        <v>318</v>
      </c>
      <c r="D93" s="68" t="s">
        <v>319</v>
      </c>
      <c r="E93" s="71" t="s">
        <v>17</v>
      </c>
      <c r="F93" s="80" t="s">
        <v>318</v>
      </c>
      <c r="G93" s="25">
        <v>6</v>
      </c>
      <c r="H93" s="20">
        <v>2</v>
      </c>
      <c r="I93" s="20">
        <v>2</v>
      </c>
      <c r="J93" s="20">
        <v>2</v>
      </c>
      <c r="K93" s="20"/>
      <c r="L93" s="20"/>
      <c r="M93" s="20"/>
      <c r="N93" s="21">
        <f t="shared" si="1"/>
        <v>1057.8644999999999</v>
      </c>
      <c r="O93"/>
      <c r="P93" s="21">
        <v>1057.8644999999999</v>
      </c>
      <c r="Q93"/>
      <c r="R93"/>
      <c r="S93"/>
    </row>
    <row r="94" spans="2:19" ht="30" x14ac:dyDescent="0.25">
      <c r="B94" s="71" t="s">
        <v>320</v>
      </c>
      <c r="C94" s="62" t="s">
        <v>321</v>
      </c>
      <c r="D94" s="68" t="s">
        <v>322</v>
      </c>
      <c r="E94" s="71" t="s">
        <v>17</v>
      </c>
      <c r="F94" s="80" t="s">
        <v>321</v>
      </c>
      <c r="G94" s="25">
        <v>6</v>
      </c>
      <c r="H94" s="20">
        <v>2</v>
      </c>
      <c r="I94" s="20">
        <v>2</v>
      </c>
      <c r="J94" s="20">
        <v>2</v>
      </c>
      <c r="K94" s="20"/>
      <c r="L94" s="20"/>
      <c r="M94" s="20"/>
      <c r="N94" s="21">
        <f t="shared" si="1"/>
        <v>7978.6822499999998</v>
      </c>
      <c r="O94"/>
      <c r="P94" s="21">
        <v>7978.6822499999998</v>
      </c>
      <c r="Q94"/>
      <c r="R94"/>
      <c r="S94"/>
    </row>
    <row r="95" spans="2:19" ht="19.5" thickBot="1" x14ac:dyDescent="0.35">
      <c r="F95" s="87"/>
      <c r="N95"/>
      <c r="O95" s="88"/>
      <c r="P95"/>
      <c r="Q95"/>
      <c r="R95"/>
      <c r="S95"/>
    </row>
    <row r="96" spans="2:19" ht="19.5" thickBot="1" x14ac:dyDescent="0.35">
      <c r="D96" s="89" t="s">
        <v>323</v>
      </c>
      <c r="E96" s="90"/>
      <c r="F96" s="91"/>
      <c r="G96" s="90"/>
      <c r="H96" s="90"/>
      <c r="I96" s="90"/>
      <c r="J96" s="90"/>
      <c r="K96" s="90"/>
      <c r="L96" s="90"/>
      <c r="M96" s="90"/>
      <c r="N96" s="92">
        <f>SUM(N3:N95)</f>
        <v>302540.19468749996</v>
      </c>
      <c r="O96" s="88"/>
      <c r="P96"/>
      <c r="Q96" s="88"/>
      <c r="R96" s="88"/>
      <c r="S96"/>
    </row>
    <row r="97" spans="4:18" x14ac:dyDescent="0.25">
      <c r="D97" s="1"/>
      <c r="F97" s="2"/>
    </row>
    <row r="98" spans="4:18" ht="55.5" customHeight="1" x14ac:dyDescent="0.25">
      <c r="D98" s="93" t="s">
        <v>324</v>
      </c>
      <c r="E98" s="94"/>
      <c r="F98" s="94"/>
      <c r="G98" s="94"/>
      <c r="H98" s="94"/>
      <c r="I98" s="94"/>
      <c r="J98" s="94"/>
      <c r="K98" s="94"/>
      <c r="L98" s="94"/>
      <c r="M98" s="94"/>
      <c r="N98" s="94"/>
      <c r="O98" s="94"/>
      <c r="P98" s="94"/>
      <c r="Q98" s="94"/>
      <c r="R98" s="94"/>
    </row>
    <row r="99" spans="4:18" ht="20.100000000000001" customHeight="1" x14ac:dyDescent="0.25">
      <c r="F99" s="87"/>
    </row>
    <row r="100" spans="4:18" ht="20.100000000000001" customHeight="1" x14ac:dyDescent="0.25">
      <c r="F100" s="87"/>
    </row>
    <row r="101" spans="4:18" x14ac:dyDescent="0.25">
      <c r="F101" s="87"/>
    </row>
    <row r="102" spans="4:18" x14ac:dyDescent="0.25">
      <c r="F102" s="87"/>
    </row>
  </sheetData>
  <mergeCells count="2">
    <mergeCell ref="G1:N1"/>
    <mergeCell ref="D98:R9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 1 HACH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Peris Zacarías, David</dc:creator>
  <cp:lastModifiedBy>Peris Zacarías, David</cp:lastModifiedBy>
  <dcterms:created xsi:type="dcterms:W3CDTF">2025-10-06T07:34:15Z</dcterms:created>
  <dcterms:modified xsi:type="dcterms:W3CDTF">2025-10-06T07:40:32Z</dcterms:modified>
</cp:coreProperties>
</file>